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0" windowWidth="29040" windowHeight="15720" activeTab="0"/>
  </bookViews>
  <sheets>
    <sheet name="Listado PRESUPUESTO" sheetId="1" r:id="rId1"/>
  </sheets>
  <externalReferences>
    <externalReference r:id="rId4"/>
  </externalReferences>
  <definedNames/>
  <calcPr fullCalcOnLoad="1"/>
</workbook>
</file>

<file path=xl/sharedStrings.xml><?xml version="1.0" encoding="utf-8"?>
<sst xmlns="http://schemas.openxmlformats.org/spreadsheetml/2006/main" count="258" uniqueCount="125">
  <si>
    <t>UNIDAD DE OBRA</t>
  </si>
  <si>
    <t>CONCEPTO</t>
  </si>
  <si>
    <t>IMPORTE UNITARIO</t>
  </si>
  <si>
    <t>IMPORTE TOTAL</t>
  </si>
  <si>
    <t>Subtotal Capítulo 1,1</t>
  </si>
  <si>
    <t>Subtotal Capítulo 1,2</t>
  </si>
  <si>
    <t>Subtotal Capítulo 1,4</t>
  </si>
  <si>
    <t>Subtotal Capítulo 1,3</t>
  </si>
  <si>
    <t>Subtotal Capítulo 2,1</t>
  </si>
  <si>
    <t>Subtotal Capítulo 2,2</t>
  </si>
  <si>
    <t>Subtotal Capítulo 2,3</t>
  </si>
  <si>
    <t>Subtotal Capítulo 2,4</t>
  </si>
  <si>
    <t xml:space="preserve">TOTAL Capítulo 2 - </t>
  </si>
  <si>
    <t xml:space="preserve">TOTAL Capítulo 1 - </t>
  </si>
  <si>
    <t>Subtotal Capítulo 3,1</t>
  </si>
  <si>
    <t xml:space="preserve">TOTAL Capítulo 3 - </t>
  </si>
  <si>
    <t>Subtotal Capítulo 4,1</t>
  </si>
  <si>
    <t xml:space="preserve">TOTAL Capítulo 4 - </t>
  </si>
  <si>
    <t>Subtotal Capítulo 4,5</t>
  </si>
  <si>
    <t>Subtotal Capítulo 4,4</t>
  </si>
  <si>
    <t>Subtotal Capítulo 4,3</t>
  </si>
  <si>
    <t>Subtotal Capítulo 4,2</t>
  </si>
  <si>
    <t>Subtotal Capítulo 5,1</t>
  </si>
  <si>
    <t xml:space="preserve">TOTAL Capítulo 5 - </t>
  </si>
  <si>
    <t>Subtotal Capítulo 5,2</t>
  </si>
  <si>
    <t xml:space="preserve">TOTAL Capítulo 6 - </t>
  </si>
  <si>
    <t>Subtotal Capítulo 6,1</t>
  </si>
  <si>
    <t>Subtotal Capítulo 6,2</t>
  </si>
  <si>
    <t>RESUMEN</t>
  </si>
  <si>
    <t>x</t>
  </si>
  <si>
    <t>EQUIPOS</t>
  </si>
  <si>
    <t>Condensador exterior para deshumidificadoras marca BOREALIS modelo CHI‐2107, o similar, incluido automatismos frigoríficos (válvula derivadora y sus accesorios) instalados en el interior de la deshumidificadora.
- Potencia calorífica por equipo 107 kW.</t>
  </si>
  <si>
    <t>REDES DE CONDUCTOS</t>
  </si>
  <si>
    <t>Conducto rectangular construido mediante  conducto de chapa de acero galvanizada con unión tipo Metu, sellado de forma estanca mediante pasta de poliuretano, aislado extetriormente con manta de lana de vidrio de espesor 50mm revestido por una de sus caras con una lámina de aluminio reforzada con papel kraf, y con recubrimiento exterior con chapa de aluminio de 0,8mm de espesor como protección a la intemperie. Montado con accesorios y soportación.</t>
  </si>
  <si>
    <t>Fabricación de 2 tomas de descarga y 2 tomas de aspiración para las unidades deshumectadores realizadas mediante conducto de chapa de acero galvanizada con unión tipo Metu, sellado de forma estanca mediante pasta de poliuretano. Se incluye malla metalica protección antipájaros.</t>
  </si>
  <si>
    <t>CIRCUITO FRIGORIFICO</t>
  </si>
  <si>
    <t xml:space="preserve">CIRCUITO HIDRAULICO - AGUA CALIENTE </t>
  </si>
  <si>
    <t>Trabajos de desconexión, desmontaje y retirada de las redes de conductos obsoletas ubicadas en la zona tecnica. 
Se incluye certificado de destrucción del reciclaje de los materiales a través de una empresa de residuos autorizada.
NOTA:
Debido a la configuración actual de la instalación, una vez hayan finalizado los trabajos de desmontaje, se deberá comprobar el estado actual del conducto de impulsión que circula por el interior del edificio, en su parte central superior, y valorar si es necesario su reparación.
Estos trabajos no estan contemplados dentro del presente presupuesto.</t>
  </si>
  <si>
    <t>Trabajos de recuperación del gas refrigerante del circuito frigorifico de las unidades deshumectadoras actuales.
Se incluye certificado de destrucción a través de una empresa de residuos autorizada.</t>
  </si>
  <si>
    <t>Lona antivibratoria de medidas 1.500 × 1.500 mm para conexión a las tomas de impulsión y retorno de la unidad deshumectadora.</t>
  </si>
  <si>
    <t>Trabajos a realizar según detalle siguiente:
- Instalación tubería frigorífica y aislamiento exterior.
- Realización de vacío.
- Pruebas de presurización del circuito y comprobación de ausencia de fugas.
- Carga de gas refrigerante en la instalación.</t>
  </si>
  <si>
    <t>Aislamiento mediante coquilla de armaflex de 40mm de espesor para tubo de diametro 2".</t>
  </si>
  <si>
    <t>Recubrimiento de aluminio de 0,8mm espesor para tuberia aislada con espesor de 40mm de diametro 2"</t>
  </si>
  <si>
    <t>Trabajos de construcción y montaje red de tuberias de agua caliente e instalación aislamiento exterior. Incluye elementos necesarios para la  soportación de los materiales y aislamiento.</t>
  </si>
  <si>
    <t>Medios de elevación mediante Grua de 220 TM con plumin abatible, para ubicación de unidades en emplazamiento definitivo. 
- Maniobra realizada en dia laborable.
- Recargo de un 25% del importe total en caso de festivo o nocturno.
- Se incluye en la maniobra, la retirada de los equipos y materiales obsoletos existentes de la instalación actual.
- Se incluye el importe en concepto de tasas y permisos de Guardia Urbana para la gestión de corte de circulación de las calles y avenidas afectadas en la maniobra de la grúa.</t>
  </si>
  <si>
    <t>Trabajos de desconexión, desmontaje y retirada de la instalación frigorifica actual obsoleta ubicada en la zona tecnica. 
Se incluye certificado del reciclaje de los materiales a través de una empresa de residuos autorizada.</t>
  </si>
  <si>
    <t>Trabajos de desconexión, desmontaje y retirada de la instalación hidraulica actual obsoleta ubicada en la zona tecnica. 
Se incluye certificado del reciclaje de los materiales a través de una empresa de residuos autorizada.</t>
  </si>
  <si>
    <t xml:space="preserve">Válvula bola de latón roscada de 1/2" con accesorios para montaje y elementos desmontables. </t>
  </si>
  <si>
    <t xml:space="preserve">Válvula de asiento de latón roscada de 2" con accesorios para montaje y elementos desmontables. </t>
  </si>
  <si>
    <t>Elementos para soportación de unidades motocondesadoras remotas mediante antivibratorios de caucho carga maxima 150 Kg.</t>
  </si>
  <si>
    <t>Elementos para soportación de unidades deshumectadoras mediante loseta de caucho de 22 mm.</t>
  </si>
  <si>
    <t>Bandeja metalica perforada de 200x600 mm con tapa, apta para ir instalada a la intemperie. Incluirá todos los elementos, soportes, tornillos, uniones, etc., necesarios para los su correcto montaje.</t>
  </si>
  <si>
    <t>DOCUMENTACIÓN AS BUILT</t>
  </si>
  <si>
    <t>GESTIÓN DOCUMENTAL</t>
  </si>
  <si>
    <t>Confección y entrega de documentación final de obra (As-Built). Se incluye:
- Memoria técnica.
- Planos y esquemas.
- Manuales de equipos y materiales instalados.
- Instrucciones de servicio y mantenimiento.
- Certificados CE.</t>
  </si>
  <si>
    <t>Trabajos en pruebas de funcionamiento, ajuste y puesta en marcha de la instalación.</t>
  </si>
  <si>
    <t>Trabajos de  interconexión entre unidades deshumectadoras y mando de control, mediante cable eléctrico apantallado libre de halógeno de 2 × 1,5 mm2 con pantalla, protegido mediante tubo rígido de PVC, enchufable, curvable en caliente, de 16 mm de diámetro nominal, para canalización fija en superficie.
Los mandos de control se instalaran dentro del cuadro electrico de potencia de la instalación.</t>
  </si>
  <si>
    <t>Trabajos de retirada de los equipos obsoletos ubicados en la zona tecnica, según detalle siguiente:
- 1 Ud. Motocondesadora CLIMAVENETA GCV30
- 1 Ud. Climatizador SERVOCLIMA 1 CTA-20
- 1 Ud. Climatizador SERVOCLIMA 2 CTA-20
- 1 Ud. Aerorefrigerador SERVOCLIMA  AT-10
- 1 Ud. Condensador KOBOL  CHN-608
- 1 Ud. Bomba recirculadors agua Motocondesadora
- 5 Ud. Intercambiador de calor
- 1 Ud. Deposito refrgerante liquido
- 1 Ud. Vaso expansión
Se incluye certificado del reciclaje de los materiales a través de una empresa de residuos autorizada.</t>
  </si>
  <si>
    <t xml:space="preserve"> INSTALACIÓN ELÉCTRICA</t>
  </si>
  <si>
    <t>1- Inspección previa reglamentaria por parte de organismo de inspección oficial prescrita por locales de pública concurrencia y certificado final de la instalación firmado por técnico competente conforme la instalación ajusta a las condiciones del proyecto y del reglamento RD842 / 2002.
2- Tramitación expediente de modificación de baja tensión en locales de pública concurrencia ante canal empresa de la Generalitat de Catalunya (tasas incluidas).</t>
  </si>
  <si>
    <t>INSTALACIÓN HVAC</t>
  </si>
  <si>
    <t>PRESUPUESTO</t>
  </si>
  <si>
    <t>1- Proyecto firmado por técnico competente relativo a la legalización de la modificación de las instalaciones de climatización y deshumectación de la piscina del centro polideportivo "Atrium" de Viladecans (RITEE-08-023012), correspondiente a la incorporación de dos nuevas deshumectadora "BOREALIS HH-100-R-X-" con potencias térmicas cada una de 164 kW frío y 194 kW calor que sustituya al actual sistema de climatización y deshumectación de la piscina, todo bajo las especificaciones del reglamento de instalaciones térmicas en los edificios (RD1027 / 2007). 
Incluye certificado final de la instalación y tramitación del expediente de legalización de Clase 2 (Pot. térmica&gt;70 kw) para inscripción en el registro de instalaciones térmicas en los edificios frente al canal empresa de la Generalitat de Catalunya (tasas incluidas)
2- Memoria técnica relativa a la instalación de dos humectadoras "BOREALIS HH-100-R-XD" como equipos frigoríficos de acuerdo con el reglamento de instalaciones frigoríficas RD552 / 2019 en sustitución de actual planta refrigeradora "Climaveneta". 
Incluye certificado final de la instalación firmado empresa instaladora autorizada, libros de registro y tramitación de los dos expedientes de Nivel 1 frente al canal empresa de la Generalitat de Catalunya (tasas incluidas)</t>
  </si>
  <si>
    <t>Gestión documental. Incluye:
- Plan de Seguridad y Salud en el trabajo para las áreas afectadas, se debe realizar de conformidad con lo que se establece en la Ley 31/1995, de 8 de noviembre, de Prevención de Riesgos Laborales y el Real Decreto 1627/1997, de 24 de octubre.
- Documentación PRL.</t>
  </si>
  <si>
    <t>Tubo de acero negro, sin soldadura, según DIN 2440, diametro de 2" pintado con una capa de antioxidante y soportado. Se incluye P.P. de accesorios necesarios para su correcta instalación.</t>
  </si>
  <si>
    <t>Válvula de mariposa embridada de diametro 2 1/2". e incluye P.P. de accesorios necesarios para su correcta instalación.</t>
  </si>
  <si>
    <t>PROGRAMACIÓN INGENIERÍA PUESTA EN MARCHA: 
- Realizar programación e ingeniería de imágenes y ficheros en el programa de Gestión.
- Dinamización de los puntos de control del programa. 
- Creación del listado de instalaciones y banco histórico de datos para poder ser consultado.
- Creación del listado de alarmas para el control automático y optimizado del sistema.
- Puesta en marcha y comprobación del correcto funcionamiento del sistema</t>
  </si>
  <si>
    <t>INSTALACIÓN CONTROL DESHUMECTACIÓN</t>
  </si>
  <si>
    <t>DESMONTAJE</t>
  </si>
  <si>
    <t xml:space="preserve">INSTALACIÓN Y SANEAMIENTO DE CUADRO CONTROL
Trabajo de Desmontaje de estaciones existentes y montaje de nuevos elementos de control descritos en el presente documento. La valoración incluye mano de obra y pequeño material necesario para el saneamiento y adecuación del cuadro eléctrico </t>
  </si>
  <si>
    <t>Carga de refrigerante R410A para el circuito frigorífico.</t>
  </si>
  <si>
    <t>Suministro Deshumidificador horizontal marca BOREALIS modelo HH‐100‐R, o similar, de ejección especial con tejadillo para intemperie, con sección de mezcla, ventilador de retorno, batería calefacción de apoyo de caldera y recuperador aire‐aire.
- Capacidad deshumectación: 100,80  kg/h.
- Potencia frigorífica total: 164,80 kW.
- Potencia calorífica total: 194,4 kW.
- Caudal de aire de aire impulsión:  28.600 m³/h.
- Presión disponible impulsión: 250 Pa.
- Caudal de aire de retorno 28.600 m³/h.
- Presión disponible retorno 150 Pa.
- Caudal aire recuperadores 10.000 m3/h.
- Eficacia Filtros TAE y retorno. G4. (Ver nota)
- Eficacia Filtro impulsión: F8.
- Consumo eléctrico Total en refrigeración: 46,50 kW.
- Intensidad máxima: 115,9 A.
- Tensión: 400/III/50 Hz.
- Refrigerante: R410A.
- La valvula de 3 vias para el control de la bateria de apoyo esta incluido en el suministro del equipo.
- Sonda de calidad de aire de señal proporcional. 
- Sistema de control de tipo DDC (Digital Direct Control), libremente programable, con posibilidad de comunicación con dispositivos externos iguales o de otros proveedores por medio de CANBus, RS485 Master y Slave, puerto Ethernet y USB. El protocolo empleado para la comunicación serie es el MODBUS RTU. El controlador dispone de comunicación IP integrada. Incorpora un servidor web con una serie de páginas programadas por Borealis mediante las cuales se puede visualizar y modificar los parámetros de funcionamiento de la máquina simplemente con un explorador de Internet estándar. 
La conexión a control externo No esta incluida entro de este presupeusto.
NOTA: El fabricante especifica que la eficacia del filtro no es necesario que sea F6, puede ser G4 debido a las carateristicas tecnicas del recuperador.</t>
  </si>
  <si>
    <t>Tuberia de cobre frigorífico deshidratado de 1 3/8". Se incluye P.P. de accesorios necesarios para su correcta instalación.</t>
  </si>
  <si>
    <t>Tuberia de cobre frigorífico deshidratado de 7/8". Se incluye P.P. de accesorios necesarios para su correcta instalación.</t>
  </si>
  <si>
    <t>Aislamiento mediante coquilla de armaflex serie XG de 13mm de espesor para tubo de diametro 1 3/8".</t>
  </si>
  <si>
    <t>Aislamiento mediante coquilla de armaflex serie XG de 13mm de espesor para tubo de diametro 7/8".</t>
  </si>
  <si>
    <t>PROGRAMACIÓN INGENIERÍA PUESTA EN MARCHA  - INTEGRACIÓN DESHUMECTADORAS: 
- Realizar programación e ingeniería de imágenes y ficheros en el programa de Gestión.
- Dinamización de los puntos de control del programa. 
- Creación del listado de instalaciones y banco histórico de datos para poder ser consultado.
- Creación del listado de alarmas para el control automático y optimizado del sistema.
- Puesta en marcha y comprobación del correcto funcionamiento del sistema</t>
  </si>
  <si>
    <t>INSTALACIÓN DEL CABLEADO DE COMUNICACIÓN  A RACK COMUNICACIÓN:
Realizar tirada de cable de comunicación tipo Ethernet Categoría 6 Desde el cuadro de producción planta cubierta al servidor de control Planta Baja.</t>
  </si>
  <si>
    <t>INSTALACIÓN DEL CABLEADO DE COMUNICACIÓN A DESHUMECTADORAS:
Realizar tirada de cable de comunicación tipo Ethernet Categoría 6 Desde el cuadro de control en zona técnica a unidades deshumectadoras.</t>
  </si>
  <si>
    <t>REFORMA INSTALACIÓN CUADRO CONTROL ACTUAL</t>
  </si>
  <si>
    <t>INSTALACIÓN ELÉCTRICA- TRABAJOS PREVIOS DEMONTAJE INSTALACIÓN EXISTENTE</t>
  </si>
  <si>
    <t>Desconexión y retirada de circuitos de cableado eléctrico existente
instalados sobre bandeja correspondientes a la alimentación de equipos actuales ubicados en la zona técnica exterior desde "cuadro clima piscina" hasta cada equipo:
- Motocondensadora CLIMAVENETA
- 2 climatizadores SERVOCLIMA CTA-20
- Bombas
Todos ellos identificados en el plano, por un total aproximado de 50 ml de
mangueras tetrapolares de secciones variables de 4 a 35 mm2.</t>
  </si>
  <si>
    <t>LINEA GENERAL DE ALIMENTACIÓN</t>
  </si>
  <si>
    <t>Canon de vertido por entrega de contenedor de 5 m³ con residuos inertes de cableado eléctrico código 170411 vertedero específico, instalación de tratamiento de residuos o centro de valorización o eliminación de residuos.</t>
  </si>
  <si>
    <t>INSTALACIÓN INTERIOR ZONA TÉCNICA</t>
  </si>
  <si>
    <t xml:space="preserve">Cable eléctrico multiconductor, Afumex Class 1000 V (AS) "PRYSMIAN", de fácil pelado y tendido (ahorro del 30% del tiempo de mano de obra), tipo RZ1-K (AS), tensión nominal 0,6/1 kV, de alta seguridad en caso de incendio (AS), reacción al fuego clase Cca-s1b,d1,a1, con conductores de cobre recocido, flexible (clase 5), de 5G4 mm² de sección,  aislamiento de polietileno reticulado (XLPE), de tipo DIX3, cubierta de poliolefina termoplástica, de tipo Afumex Z1, de color verde, y con las siguientes características: no propagación de la llama, no propagación del incendio, baja emisión de humos opacos, reducida emisión de gases tóxicos, libre de halógenos, nula emisión de gases corrosivos, resistencia a la absorción de agua,  resistencia al frío, resistencia a los rayos ultravioleta y resistencia a los agentes químicos. Según UNE 21123-4. Extendido sobre bandeja y conexionado a cuadro clima piscina y caja equipos
</t>
  </si>
  <si>
    <t>Interruptor automático magnetotérmico, de 4 módulos, tetrapolar (4P), intensidad nominal 20 A, poder de corte 10 kA, curva C, de 72x80x77,8 mm, grado de protección IP20, montaje sobre carril DIN (35 mm) y fijación a carril mediante grapas, según UNE-EN 60898-1.</t>
  </si>
  <si>
    <t>Interruptor automático magnetotérmico, de 4 módulos, tetrapolar (4P), intensidad nominal 125 A, poder de corte 10 kA, curva C, de 72x80x77,8 mm, grado de protección IP20, montaje sobre carril DIN (35 mm) y fijación a carril mediante grapas, según UNE-EN 60898-1.</t>
  </si>
  <si>
    <t>Interruptor-seccionador con mando rotativo, tetrapolar (4P), intensidad nominal 250 A, con fusible de 250 A, de 230x170x145 mm, según UNE-EN 60947-3.</t>
  </si>
  <si>
    <t>Interruptor diferencial instantáneo, de 4 módulos, tetrapolar (4P), intensidad nominal 125 A, sensibilidad 300 mA, poder de corte 10 kA, clase AC, de 72x80x77,8 mm, grado de protección IP20, montaje sobre carril DIN (35 mm) y fijación a carril mediante grapas, según UNE-EN 61008-1.</t>
  </si>
  <si>
    <t>Interruptor diferencial instantáneo, de 4 módulos, tetrapolar (4P), intensidad nominal 40 A, sensibilidad 300 mA, poder de corte 10 kA, clase AC, de 72x80x77,8 mm, grado de protección IP20, montaje sobre carril DIN (35 mm) y fijación a carril mediante grapas, según UNE-EN 61008-1.</t>
  </si>
  <si>
    <t>Cable eléctrico multiconductor, Afumex Class 1000 V (AS) "PRYSMIAN", de fácil pelado y tendido (ahorro del 30% del tiempo de mano de obra), tipo RZ1-K (AS), tensión nominal 0,6/1 kV, de alta seguridad en caso de incendio (AS), reacción al fuego clase Cca-s1b,d1,a1, con
conductores de cobre recocido, flexible (clase 5), de 5G35 mm² de sección, aislamiento de polietileno reticulado (XLPE), de tipo DIX3, cubierta de poliolefina termoplástica, de tipo Afumex Z1, de color verde, y con características: no propagación de la llama, no propagación del incendio, baja emisión de humos opacos, reducida emisión de gases tóxicos, libre de halógenos, nula emisión de gases corrosivos, resistencia a la absorción de agua, resistencia al frío, resistencia a los rayos ultravioleta y resistencia a los agentes químicos.
Según UNE 21123-4. Extendido sobre bandeja y conexionado a cuadro clima piscina y caja equipos.</t>
  </si>
  <si>
    <t>Armario metálico, para exterirores, protección IP65 en chapaelectrozincada, reforzado, para cuadro de distribución, en montaje superficial, con cuba, chasis, soporte de carriles, marco frontal con tarjetas perforadas, sistema de etiquetado, obturadores y colector tierra-neutro, con puerta transparente, cerradura y llave, por un mínimo de 48 módulos, colocado, aparamenta según esquema unifilar. Incluye pequeño material de montaje y cableado. Totalmente instalado y funcionando.</t>
  </si>
  <si>
    <t>Cable unipolar ES07Z1-K (AS), siendo su tensión asignada de 1000 V, reacción al fuego clase Cca-s1b,d1,a1 según UNE-EN 50575, con conductor multifilar de cobre clase 5 (-K) de 35 mm² de sección, con aislamiento de compuesto termoplástico a fuerza de poliolefina libre de halógenos con baja emisión de humos y gases corrosivos (Z1). Según UNE 211025</t>
  </si>
  <si>
    <t>Cable eléctrico unipolar, Afumex Class 1000 V (AS) "PRYSMIAN", de fácil pelado y tendido (ahorro del 30% del tiempo de mano de obra), tipo RZ1-K (AS), tensión nominal 0,6/1 kV, de alta seguridad en caso de de incendio (AS), reacción al fuego clase Cca-s1b,d1,a1, con conductor de cobre recocido, flexible (clase 5), de 1x95 mm² de sección, aislamiento de polietileno reticulado (XLPE), de tipo DIX3, cubierta de poliolefina termoplástica, de tipo Afumex Z1, de color verde, y con las siguientes características: no propagación de la llama, no propagación de el incendio, baja emisión de humos opacos, reducida emisión de gases tóxicos, libre de halógenos, nula emisión de gases corrosivos, resistencia a la absorción de agua, resistencia al frío, resistencia a los rayos ultravioleta y resistencia a los agentes químicos. Según UNE 21123- 4. incluyendo tendido sobre bandeja y conexiones a mecanismos de cuadros origen y final.</t>
  </si>
  <si>
    <t>Bandeja metálica reja de acero electrozincado, de altura 50 mm y anchura 200 mm incluyendo soportaje necesario complementario a el existente para tendido de cable de alimentación general desde cuadro 04 hasta cuadro clima piscina.</t>
  </si>
  <si>
    <t>Relé diferencial electrónico, ajuste de la intensidad de disparo de 0,3 o 1 A, ajuste del tiempo de disparo de 0,02 o 0,5 s, con control permanente del circuito toroide-relé diferencial, posibilidad de reseteado manual o automático y posibilidad de realizar el test a
distancia, de 52,5x85x73 mm, grado de protección IP20, montaje sobre carril DIN (35 mm) y fijación a carril mediante grapas. Transformador toroidal cerrado para relé diferencial, de 28 mm de diámetro útil para el paso de cables, montaje sobre carril DIN (35mm).</t>
  </si>
  <si>
    <t>Interruptor automático magnetotérmico de caja moldeada, de 250 A de intensidad máxima y calibrado a 250 A, con 4 polos y 4 relés y bloque de relés magnetotérmico estándar integrado, de 25 kA de poder de corte según UNE-EN 60947-2, para montar en perfil DIN (incluye desconexión y retirada de magnetotérmico "reserva" actual) .</t>
  </si>
  <si>
    <t>Transporte de residuos inertes de material férrico, con contenedor de 5 m³, a vertedero específico, instalación de tratamiento de residuos especilizado. También servicio de entrega, alquiler y recogida en obra del contenedor.</t>
  </si>
  <si>
    <t>Suministro pasarela de comunicación entre unidades de deshumectación y control cenrtralizado mediante controlador libremente programable ECOS504 de SAUTER, o similar, con capacidad de regulación y control autónomo, doble conexión a bus BACnet /IP y servidor Web Integrado. Conexión de 2 buses para sondas EY-RU y módulos de campo ECOLink. Con conexión directa a 1 RS485 bus modbus hasta 32 esclavos. Con funciones de horario, calendario e histórico de datos. Alimentación a 24 V AC/DC. Montaje en carril DIN.</t>
  </si>
  <si>
    <t>Suministro Controlador libremente programable ECOS504 de SAUTER, o similar, con capacidad de regulación y control autónomo, doble conexión a bus BACnet /IP. Conexión de 2 buses para sondas EY-RU y módulos de campo ECOLink. Con funciones de horario, calendario e histórico de datos. Alimentación a 24 V AC/DC. Montaje en carril DIN.</t>
  </si>
  <si>
    <t>Módulo de campo ECOLink527 de SAUTER, o similar, para comunicación con los controladores EY-RC50*F00 *Alimentación a 220Vac; con 4 salidas relé (libres de tensión), 4 entradas universales y 4 entradas digitales (Contador l0Hz).</t>
  </si>
  <si>
    <t>Módulo de campo ECOLink510 de SAUTER, o similar, para comunicación con los controladores EY-RC50*F00 *. Alimentación a 24Vac; con 3 salidas relé (libres de tensión), 3 salidas triac, 3 salidas 0...l0V, 4 entradas universales y 2 entradas Ni/Ptl000.</t>
  </si>
  <si>
    <t xml:space="preserve"> PRESUPUESTO EJECUCIÓN MATERIAL</t>
  </si>
  <si>
    <t xml:space="preserve">IVA (21%) </t>
  </si>
  <si>
    <t>CAPÍTULO 2 - INSTALACIÓN DESHUMECTADORA - (ETAPA 2)</t>
  </si>
  <si>
    <t>CAPÍTULO 3 - DESMONTAJE INSTALACIONES  - (ETAPA 1)</t>
  </si>
  <si>
    <t>CAPÍTULO 4 - INSTALACIÓN ELÉCTRICA y CONTROL  - (ETAPA 1)</t>
  </si>
  <si>
    <t>CAPÍTULO 5 - LEGALIZACIÓN  - (ETAPA 2)</t>
  </si>
  <si>
    <t>CAPÍTULO 6 - DOCUMENTACIÓN  - (ETAPA 2)</t>
  </si>
  <si>
    <t>Impuesto sobre gases fluorados según R.D. 712/2022, por kilogramo de
refrigerante R-407C.  30 kg kilogramos de gas por deshumectadora HH-100-R-X.</t>
  </si>
  <si>
    <t>SUBTOTAL</t>
  </si>
  <si>
    <t>Gastos Generales (13%)</t>
  </si>
  <si>
    <t>Benefício Material (6%)</t>
  </si>
  <si>
    <t xml:space="preserve">TOTAL PRESUPUESTO POR CONTRATO CON IVA  </t>
  </si>
  <si>
    <t>PRESUPUESTO BASE DE LICITACIÓN</t>
  </si>
  <si>
    <t>Ayudas de cualquier trabajo de albañilería, necesarias para la correcta ejecución de la instalación de las red eléctrica, con un grado de complejidad medio, incluida p/p de elementos comunes. Incluso material auxiliar para la correcta ejecución de los trabajos. Incluye las aberturas de pasos para instalaciones, sellados, impermeabilizaciones y repasos de pintura.</t>
  </si>
  <si>
    <t>CAPÍTULO 1 - INSTALACIÓN DESHUMECTADORA - (ETAPA 1)</t>
  </si>
  <si>
    <t/>
  </si>
  <si>
    <t>Ud</t>
  </si>
  <si>
    <t>Pa</t>
  </si>
  <si>
    <t>m2</t>
  </si>
  <si>
    <t>m</t>
  </si>
  <si>
    <t>kg</t>
  </si>
  <si>
    <t>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</si>
</sst>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62">
    <font>
      <sz val="11"/>
      <color theme="1"/>
      <name val="Calibri"/>
      <family val="2"/>
    </font>
    <font>
      <sz val="11"/>
      <color indexed="8"/>
      <name val="Calibri"/>
      <family val="2"/>
    </font>
    <font>
      <sz val="10"/>
      <name val="Arial"/>
      <family val="2"/>
    </font>
    <font>
      <sz val="11"/>
      <color indexed="8"/>
      <name val="Trebuchet MS"/>
      <family val="2"/>
    </font>
    <font>
      <sz val="9"/>
      <color indexed="8"/>
      <name val="Trebuchet MS"/>
      <family val="2"/>
    </font>
    <font>
      <sz val="10"/>
      <color indexed="8"/>
      <name val="Trebuchet MS"/>
      <family val="2"/>
    </font>
    <font>
      <b/>
      <sz val="10"/>
      <color indexed="8"/>
      <name val="Trebuchet MS"/>
      <family val="2"/>
    </font>
    <font>
      <sz val="11"/>
      <color indexed="22"/>
      <name val="Trebuchet MS"/>
      <family val="2"/>
    </font>
    <font>
      <sz val="10"/>
      <color indexed="8"/>
      <name val="Calibri"/>
      <family val="2"/>
    </font>
    <font>
      <sz val="11"/>
      <color indexed="9"/>
      <name val="Calibri"/>
      <family val="2"/>
    </font>
    <font>
      <b/>
      <sz val="11"/>
      <color indexed="8"/>
      <name val="Calibri"/>
      <family val="2"/>
    </font>
    <font>
      <sz val="9"/>
      <color indexed="9"/>
      <name val="Calibri"/>
      <family val="2"/>
    </font>
    <font>
      <sz val="9"/>
      <color indexed="8"/>
      <name val="Calibri"/>
      <family val="2"/>
    </font>
    <font>
      <b/>
      <sz val="9"/>
      <color indexed="8"/>
      <name val="Calibri"/>
      <family val="2"/>
    </font>
    <font>
      <b/>
      <sz val="10"/>
      <color indexed="8"/>
      <name val="Calibri"/>
      <family val="2"/>
    </font>
    <font>
      <b/>
      <sz val="10"/>
      <color indexed="9"/>
      <name val="Calibri"/>
      <family val="2"/>
    </font>
    <font>
      <sz val="9"/>
      <name val="Calibri"/>
      <family val="2"/>
    </font>
    <font>
      <b/>
      <sz val="10"/>
      <name val="Calibri"/>
      <family val="2"/>
    </font>
    <font>
      <sz val="11"/>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Trebuchet MS"/>
      <family val="2"/>
    </font>
    <font>
      <sz val="9"/>
      <color theme="1"/>
      <name val="Trebuchet MS"/>
      <family val="2"/>
    </font>
    <font>
      <sz val="10"/>
      <color theme="1"/>
      <name val="Trebuchet MS"/>
      <family val="2"/>
    </font>
    <font>
      <b/>
      <sz val="10"/>
      <color theme="1"/>
      <name val="Trebuchet MS"/>
      <family val="2"/>
    </font>
    <font>
      <sz val="11"/>
      <color theme="0" tint="-0.1499900072813034"/>
      <name val="Trebuchet MS"/>
      <family val="2"/>
    </font>
    <font>
      <sz val="10"/>
      <color theme="1"/>
      <name val="Calibri"/>
      <family val="2"/>
    </font>
    <font>
      <sz val="9"/>
      <color theme="0"/>
      <name val="Calibri"/>
      <family val="2"/>
    </font>
    <font>
      <sz val="9"/>
      <color theme="1"/>
      <name val="Calibri"/>
      <family val="2"/>
    </font>
    <font>
      <b/>
      <sz val="9"/>
      <color theme="1"/>
      <name val="Calibri"/>
      <family val="2"/>
    </font>
    <font>
      <b/>
      <sz val="10"/>
      <color theme="1"/>
      <name val="Calibri"/>
      <family val="2"/>
    </font>
    <font>
      <b/>
      <sz val="10"/>
      <color theme="0"/>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hair"/>
    </border>
    <border>
      <left/>
      <right/>
      <top/>
      <bottom style="thick"/>
    </border>
    <border>
      <left/>
      <right/>
      <top/>
      <bottom style="thin"/>
    </border>
    <border>
      <left/>
      <right/>
      <top style="thin"/>
      <bottom style="thick"/>
    </border>
    <border>
      <left/>
      <right/>
      <top style="medium"/>
      <bottom style="thin"/>
    </border>
    <border>
      <left/>
      <right/>
      <top style="thin"/>
      <bottom style="thin"/>
    </border>
    <border>
      <left/>
      <right/>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0">
    <xf numFmtId="0" fontId="0" fillId="0" borderId="0" xfId="0" applyFont="1" applyAlignment="1">
      <alignment/>
    </xf>
    <xf numFmtId="0" fontId="50" fillId="33" borderId="0" xfId="0" applyFont="1" applyFill="1" applyAlignment="1">
      <alignment wrapText="1"/>
    </xf>
    <xf numFmtId="0" fontId="51" fillId="33" borderId="0" xfId="0" applyFont="1" applyFill="1" applyAlignment="1">
      <alignment wrapText="1"/>
    </xf>
    <xf numFmtId="0" fontId="52" fillId="33" borderId="0" xfId="0" applyFont="1" applyFill="1" applyAlignment="1">
      <alignment wrapText="1"/>
    </xf>
    <xf numFmtId="0" fontId="53" fillId="33" borderId="0" xfId="0" applyFont="1" applyFill="1" applyAlignment="1">
      <alignment wrapText="1"/>
    </xf>
    <xf numFmtId="0" fontId="54" fillId="33" borderId="0" xfId="0" applyFont="1" applyFill="1" applyAlignment="1">
      <alignment wrapText="1"/>
    </xf>
    <xf numFmtId="0" fontId="55" fillId="34" borderId="0" xfId="0" applyFont="1" applyFill="1" applyAlignment="1">
      <alignment horizontal="center" vertical="center" wrapText="1"/>
    </xf>
    <xf numFmtId="0" fontId="0" fillId="33" borderId="0" xfId="0" applyFill="1" applyAlignment="1">
      <alignment wrapText="1"/>
    </xf>
    <xf numFmtId="0" fontId="40" fillId="35" borderId="10" xfId="0" applyFont="1" applyFill="1" applyBorder="1" applyAlignment="1">
      <alignment vertical="center" wrapText="1"/>
    </xf>
    <xf numFmtId="0" fontId="49" fillId="35" borderId="10" xfId="0" applyFont="1" applyFill="1" applyBorder="1" applyAlignment="1">
      <alignment wrapText="1"/>
    </xf>
    <xf numFmtId="0" fontId="0" fillId="35" borderId="10" xfId="0" applyFill="1" applyBorder="1" applyAlignment="1">
      <alignment wrapText="1"/>
    </xf>
    <xf numFmtId="164" fontId="56" fillId="33" borderId="0" xfId="0" applyNumberFormat="1" applyFont="1" applyFill="1" applyAlignment="1">
      <alignment wrapText="1"/>
    </xf>
    <xf numFmtId="0" fontId="57" fillId="33" borderId="0" xfId="0" applyFont="1" applyFill="1" applyAlignment="1">
      <alignment wrapText="1"/>
    </xf>
    <xf numFmtId="0" fontId="56" fillId="36" borderId="0" xfId="0" applyFont="1" applyFill="1" applyAlignment="1">
      <alignment vertical="center" wrapText="1"/>
    </xf>
    <xf numFmtId="0" fontId="58" fillId="36" borderId="0" xfId="0" applyFont="1" applyFill="1" applyAlignment="1">
      <alignment vertical="center" wrapText="1"/>
    </xf>
    <xf numFmtId="0" fontId="57" fillId="36" borderId="0" xfId="0" applyFont="1" applyFill="1" applyAlignment="1">
      <alignment vertical="center" wrapText="1"/>
    </xf>
    <xf numFmtId="2" fontId="57" fillId="33" borderId="11" xfId="0" applyNumberFormat="1" applyFont="1" applyFill="1" applyBorder="1" applyAlignment="1">
      <alignment vertical="center" wrapText="1"/>
    </xf>
    <xf numFmtId="2" fontId="57" fillId="33" borderId="11" xfId="0" applyNumberFormat="1" applyFont="1" applyFill="1" applyBorder="1" applyAlignment="1">
      <alignment horizontal="left" vertical="center" wrapText="1"/>
    </xf>
    <xf numFmtId="0" fontId="57" fillId="33" borderId="11" xfId="0" applyFont="1" applyFill="1" applyBorder="1" applyAlignment="1">
      <alignment vertical="center" wrapText="1"/>
    </xf>
    <xf numFmtId="0" fontId="56" fillId="33" borderId="0" xfId="0" applyFont="1" applyFill="1" applyAlignment="1">
      <alignment vertical="center" wrapText="1"/>
    </xf>
    <xf numFmtId="0" fontId="57" fillId="33" borderId="0" xfId="0" applyFont="1" applyFill="1" applyAlignment="1">
      <alignment vertical="center" wrapText="1"/>
    </xf>
    <xf numFmtId="0" fontId="56" fillId="33" borderId="10" xfId="0" applyFont="1" applyFill="1" applyBorder="1" applyAlignment="1">
      <alignment vertical="center" wrapText="1"/>
    </xf>
    <xf numFmtId="0" fontId="57" fillId="33" borderId="10" xfId="0" applyFont="1" applyFill="1" applyBorder="1" applyAlignment="1">
      <alignment vertical="center" wrapText="1"/>
    </xf>
    <xf numFmtId="0" fontId="56" fillId="35" borderId="0" xfId="0" applyFont="1" applyFill="1" applyAlignment="1">
      <alignment vertical="center" wrapText="1"/>
    </xf>
    <xf numFmtId="0" fontId="59" fillId="35" borderId="0" xfId="0" applyFont="1" applyFill="1" applyAlignment="1">
      <alignment vertical="center" wrapText="1"/>
    </xf>
    <xf numFmtId="0" fontId="57" fillId="35" borderId="12" xfId="0" applyFont="1" applyFill="1" applyBorder="1" applyAlignment="1">
      <alignment vertical="center" wrapText="1"/>
    </xf>
    <xf numFmtId="0" fontId="60" fillId="33" borderId="13" xfId="0" applyFont="1" applyFill="1" applyBorder="1" applyAlignment="1">
      <alignment vertical="center" wrapText="1"/>
    </xf>
    <xf numFmtId="0" fontId="59" fillId="33" borderId="13" xfId="0" applyFont="1" applyFill="1" applyBorder="1" applyAlignment="1">
      <alignment vertical="center" wrapText="1"/>
    </xf>
    <xf numFmtId="0" fontId="56" fillId="33" borderId="14" xfId="0" applyFont="1" applyFill="1" applyBorder="1" applyAlignment="1">
      <alignment vertical="center" wrapText="1"/>
    </xf>
    <xf numFmtId="0" fontId="57" fillId="33" borderId="14" xfId="0" applyFont="1" applyFill="1" applyBorder="1" applyAlignment="1">
      <alignment vertical="center" wrapText="1"/>
    </xf>
    <xf numFmtId="0" fontId="49" fillId="35" borderId="12" xfId="0" applyFont="1" applyFill="1" applyBorder="1" applyAlignment="1">
      <alignment vertical="center" wrapText="1"/>
    </xf>
    <xf numFmtId="0" fontId="59" fillId="36" borderId="13" xfId="0" applyFont="1" applyFill="1" applyBorder="1" applyAlignment="1">
      <alignment vertical="center" wrapText="1"/>
    </xf>
    <xf numFmtId="0" fontId="49" fillId="36" borderId="13" xfId="0" applyFont="1" applyFill="1" applyBorder="1" applyAlignment="1">
      <alignment wrapText="1"/>
    </xf>
    <xf numFmtId="0" fontId="59" fillId="37" borderId="15" xfId="0" applyFont="1" applyFill="1" applyBorder="1" applyAlignment="1">
      <alignment vertical="center" wrapText="1"/>
    </xf>
    <xf numFmtId="0" fontId="49" fillId="37" borderId="15" xfId="0" applyFont="1" applyFill="1" applyBorder="1" applyAlignment="1">
      <alignment vertical="center" wrapText="1"/>
    </xf>
    <xf numFmtId="164" fontId="49" fillId="37" borderId="15" xfId="0" applyNumberFormat="1" applyFont="1" applyFill="1" applyBorder="1" applyAlignment="1">
      <alignment vertical="center" wrapText="1"/>
    </xf>
    <xf numFmtId="164" fontId="49" fillId="36" borderId="13" xfId="49" applyNumberFormat="1" applyFont="1" applyFill="1" applyBorder="1" applyAlignment="1">
      <alignment wrapText="1"/>
    </xf>
    <xf numFmtId="44" fontId="49" fillId="37" borderId="15" xfId="49" applyFont="1" applyFill="1" applyBorder="1" applyAlignment="1">
      <alignment vertical="center" wrapText="1"/>
    </xf>
    <xf numFmtId="0" fontId="16" fillId="36" borderId="0" xfId="0" applyFont="1" applyFill="1" applyAlignment="1">
      <alignment vertical="center" wrapText="1"/>
    </xf>
    <xf numFmtId="0" fontId="16" fillId="33" borderId="0" xfId="0" applyFont="1" applyFill="1" applyAlignment="1">
      <alignment vertical="center" wrapText="1"/>
    </xf>
    <xf numFmtId="0" fontId="16" fillId="33" borderId="10" xfId="0" applyFont="1" applyFill="1" applyBorder="1" applyAlignment="1">
      <alignment vertical="center" wrapText="1"/>
    </xf>
    <xf numFmtId="0" fontId="17" fillId="35" borderId="0" xfId="0" applyFont="1" applyFill="1" applyAlignment="1">
      <alignment vertical="center" wrapText="1"/>
    </xf>
    <xf numFmtId="0" fontId="18" fillId="35" borderId="10" xfId="0" applyFont="1" applyFill="1" applyBorder="1" applyAlignment="1">
      <alignment wrapText="1"/>
    </xf>
    <xf numFmtId="0" fontId="16" fillId="33" borderId="0" xfId="0" applyFont="1" applyFill="1" applyAlignment="1">
      <alignment wrapText="1"/>
    </xf>
    <xf numFmtId="44" fontId="57" fillId="33" borderId="11" xfId="49" applyFont="1" applyFill="1" applyBorder="1" applyAlignment="1">
      <alignment vertical="center" wrapText="1"/>
    </xf>
    <xf numFmtId="44" fontId="58" fillId="36" borderId="0" xfId="0" applyNumberFormat="1" applyFont="1" applyFill="1" applyAlignment="1">
      <alignment vertical="center" wrapText="1"/>
    </xf>
    <xf numFmtId="44" fontId="59" fillId="35" borderId="0" xfId="49" applyFont="1" applyFill="1" applyAlignment="1">
      <alignment vertical="center" wrapText="1"/>
    </xf>
    <xf numFmtId="44" fontId="59" fillId="33" borderId="13" xfId="49" applyFont="1" applyFill="1" applyBorder="1" applyAlignment="1">
      <alignment vertical="center" wrapText="1"/>
    </xf>
    <xf numFmtId="44" fontId="57" fillId="33" borderId="0" xfId="49" applyFont="1" applyFill="1" applyAlignment="1">
      <alignment vertical="center" wrapText="1"/>
    </xf>
    <xf numFmtId="0" fontId="57" fillId="35" borderId="0" xfId="0" applyFont="1" applyFill="1" applyAlignment="1">
      <alignment vertical="center" wrapText="1"/>
    </xf>
    <xf numFmtId="0" fontId="49" fillId="35" borderId="0" xfId="0" applyFont="1" applyFill="1" applyAlignment="1">
      <alignment vertical="center" wrapText="1"/>
    </xf>
    <xf numFmtId="0" fontId="57" fillId="0" borderId="0" xfId="0" applyFont="1" applyAlignment="1">
      <alignment vertical="center" wrapText="1"/>
    </xf>
    <xf numFmtId="0" fontId="49" fillId="0" borderId="0" xfId="0" applyFont="1" applyAlignment="1">
      <alignment vertical="center" wrapText="1"/>
    </xf>
    <xf numFmtId="0" fontId="55" fillId="34" borderId="0" xfId="0" applyFont="1" applyFill="1" applyAlignment="1">
      <alignment horizontal="center" vertical="center" wrapText="1"/>
    </xf>
    <xf numFmtId="0" fontId="61" fillId="35" borderId="0" xfId="0" applyFont="1" applyFill="1" applyAlignment="1">
      <alignment horizontal="left" wrapText="1"/>
    </xf>
    <xf numFmtId="0" fontId="49" fillId="33" borderId="0" xfId="0" applyFont="1" applyFill="1" applyAlignment="1">
      <alignment horizontal="center" wrapText="1"/>
    </xf>
    <xf numFmtId="0" fontId="59" fillId="36" borderId="16" xfId="0" applyFont="1" applyFill="1" applyBorder="1" applyAlignment="1">
      <alignment vertical="center" wrapText="1"/>
    </xf>
    <xf numFmtId="0" fontId="49" fillId="36" borderId="16" xfId="0" applyFont="1" applyFill="1" applyBorder="1" applyAlignment="1">
      <alignment wrapText="1"/>
    </xf>
    <xf numFmtId="164" fontId="49" fillId="36" borderId="16" xfId="49" applyNumberFormat="1" applyFont="1" applyFill="1" applyBorder="1" applyAlignment="1">
      <alignment wrapText="1"/>
    </xf>
    <xf numFmtId="0" fontId="50" fillId="33" borderId="17"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1" xfId="53"/>
    <cellStyle name="Normal 12" xfId="54"/>
    <cellStyle name="Normal 13" xfId="55"/>
    <cellStyle name="Normal 2" xfId="56"/>
    <cellStyle name="Normal 3" xfId="57"/>
    <cellStyle name="Normal 4" xfId="58"/>
    <cellStyle name="Normal 5" xfId="59"/>
    <cellStyle name="Normal 6" xfId="60"/>
    <cellStyle name="Normal 7" xfId="61"/>
    <cellStyle name="Normal 8" xfId="62"/>
    <cellStyle name="Normal 9" xfId="63"/>
    <cellStyle name="Notas" xfId="64"/>
    <cellStyle name="Percent" xfId="65"/>
    <cellStyle name="Porcentaje 2"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810048_Presupuesto_CON%20precios_.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Listado PRESUPUESTO"/>
    </sheetNames>
    <sheetDataSet>
      <sheetData sheetId="0">
        <row r="35">
          <cell r="G35">
            <v>9643.974789915968</v>
          </cell>
        </row>
        <row r="66">
          <cell r="G66">
            <v>2961.6638655462184</v>
          </cell>
        </row>
        <row r="97">
          <cell r="G97">
            <v>2957.403361344538</v>
          </cell>
        </row>
      </sheetData>
      <sheetData sheetId="1">
        <row r="4">
          <cell r="G4">
            <v>79253.31092436974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2"/>
  <sheetViews>
    <sheetView showGridLines="0" tabSelected="1" zoomScalePageLayoutView="0" workbookViewId="0" topLeftCell="A161">
      <selection activeCell="C187" sqref="C187"/>
    </sheetView>
  </sheetViews>
  <sheetFormatPr defaultColWidth="11.421875" defaultRowHeight="15"/>
  <cols>
    <col min="1" max="2" width="7.57421875" style="1" customWidth="1"/>
    <col min="3" max="3" width="66.421875" style="1" customWidth="1"/>
    <col min="4" max="4" width="16.28125" style="1" bestFit="1" customWidth="1"/>
    <col min="5" max="5" width="18.7109375" style="1" customWidth="1"/>
    <col min="6" max="9" width="12.421875" style="1" bestFit="1" customWidth="1"/>
    <col min="10" max="16384" width="11.421875" style="1" customWidth="1"/>
  </cols>
  <sheetData>
    <row r="1" spans="1:5" ht="17.25" customHeight="1">
      <c r="A1" s="54" t="s">
        <v>61</v>
      </c>
      <c r="B1" s="54"/>
      <c r="C1" s="54"/>
      <c r="D1" s="54"/>
      <c r="E1" s="54"/>
    </row>
    <row r="2" spans="1:5" ht="18.75" customHeight="1">
      <c r="A2" s="7"/>
      <c r="B2" s="7"/>
      <c r="C2" s="7"/>
      <c r="D2" s="55"/>
      <c r="E2" s="55"/>
    </row>
    <row r="3" spans="1:5" ht="26.25" customHeight="1">
      <c r="A3" s="53" t="s">
        <v>0</v>
      </c>
      <c r="B3" s="53"/>
      <c r="C3" s="6" t="s">
        <v>1</v>
      </c>
      <c r="D3" s="6" t="s">
        <v>2</v>
      </c>
      <c r="E3" s="6" t="s">
        <v>3</v>
      </c>
    </row>
    <row r="4" spans="1:9" ht="16.5">
      <c r="A4" s="7"/>
      <c r="B4" s="7"/>
      <c r="C4" s="7"/>
      <c r="D4" s="7"/>
      <c r="E4" s="7"/>
      <c r="F4" s="5"/>
      <c r="G4" s="5"/>
      <c r="H4" s="5"/>
      <c r="I4" s="5"/>
    </row>
    <row r="5" spans="1:5" ht="18.75" customHeight="1" thickBot="1">
      <c r="A5" s="8"/>
      <c r="B5" s="9"/>
      <c r="C5" s="9" t="s">
        <v>117</v>
      </c>
      <c r="D5" s="10"/>
      <c r="E5" s="10"/>
    </row>
    <row r="6" spans="1:5" ht="16.5" customHeight="1">
      <c r="A6" s="11">
        <f>+A5</f>
        <v>0</v>
      </c>
      <c r="B6" s="12"/>
      <c r="C6" s="12"/>
      <c r="D6" s="12"/>
      <c r="E6" s="12"/>
    </row>
    <row r="7" spans="1:5" ht="16.5">
      <c r="A7" s="13"/>
      <c r="B7" s="14">
        <v>1.1</v>
      </c>
      <c r="C7" s="14" t="s">
        <v>30</v>
      </c>
      <c r="D7" s="15"/>
      <c r="E7" s="15"/>
    </row>
    <row r="8" spans="1:5" ht="409.5">
      <c r="A8" s="16">
        <v>1</v>
      </c>
      <c r="B8" s="17" t="s">
        <v>119</v>
      </c>
      <c r="C8" s="18" t="s">
        <v>71</v>
      </c>
      <c r="D8" s="44">
        <v>63217.3445378151</v>
      </c>
      <c r="E8" s="44">
        <f>+A8*D8</f>
        <v>63217.3445378151</v>
      </c>
    </row>
    <row r="9" spans="1:5" ht="54.75" customHeight="1">
      <c r="A9" s="16">
        <v>1</v>
      </c>
      <c r="B9" s="17" t="s">
        <v>119</v>
      </c>
      <c r="C9" s="18" t="s">
        <v>31</v>
      </c>
      <c r="D9" s="44">
        <v>6450.857142857143</v>
      </c>
      <c r="E9" s="44">
        <f aca="true" t="shared" si="0" ref="E9:E15">+A9*D9</f>
        <v>6450.857142857143</v>
      </c>
    </row>
    <row r="10" spans="1:5" ht="33.75" customHeight="1">
      <c r="A10" s="16">
        <v>1</v>
      </c>
      <c r="B10" s="17" t="s">
        <v>119</v>
      </c>
      <c r="C10" s="18" t="s">
        <v>110</v>
      </c>
      <c r="D10" s="44">
        <v>1042.2436974789916</v>
      </c>
      <c r="E10" s="44">
        <f t="shared" si="0"/>
        <v>1042.2436974789916</v>
      </c>
    </row>
    <row r="11" spans="1:5" ht="132">
      <c r="A11" s="16">
        <v>1</v>
      </c>
      <c r="B11" s="17" t="s">
        <v>119</v>
      </c>
      <c r="C11" s="18" t="s">
        <v>44</v>
      </c>
      <c r="D11" s="44">
        <v>6592.436974789916</v>
      </c>
      <c r="E11" s="44">
        <f t="shared" si="0"/>
        <v>6592.436974789916</v>
      </c>
    </row>
    <row r="12" spans="1:5" ht="72">
      <c r="A12" s="16">
        <v>1</v>
      </c>
      <c r="B12" s="17" t="s">
        <v>120</v>
      </c>
      <c r="C12" s="18" t="s">
        <v>56</v>
      </c>
      <c r="D12" s="44">
        <v>310.92436974789916</v>
      </c>
      <c r="E12" s="44">
        <f t="shared" si="0"/>
        <v>310.92436974789916</v>
      </c>
    </row>
    <row r="13" spans="1:5" ht="24">
      <c r="A13" s="16">
        <v>1</v>
      </c>
      <c r="B13" s="17" t="s">
        <v>120</v>
      </c>
      <c r="C13" s="18" t="s">
        <v>50</v>
      </c>
      <c r="D13" s="44">
        <v>275.09243697478996</v>
      </c>
      <c r="E13" s="44">
        <f t="shared" si="0"/>
        <v>275.09243697478996</v>
      </c>
    </row>
    <row r="14" spans="1:5" ht="24">
      <c r="A14" s="16">
        <v>1</v>
      </c>
      <c r="B14" s="17" t="s">
        <v>120</v>
      </c>
      <c r="C14" s="18" t="s">
        <v>49</v>
      </c>
      <c r="D14" s="44">
        <v>103.9075630252101</v>
      </c>
      <c r="E14" s="44">
        <f t="shared" si="0"/>
        <v>103.9075630252101</v>
      </c>
    </row>
    <row r="15" spans="1:5" ht="24">
      <c r="A15" s="16">
        <v>1</v>
      </c>
      <c r="B15" s="17" t="s">
        <v>120</v>
      </c>
      <c r="C15" s="18" t="s">
        <v>55</v>
      </c>
      <c r="D15" s="44">
        <v>1260.50420168067</v>
      </c>
      <c r="E15" s="44">
        <f t="shared" si="0"/>
        <v>1260.50420168067</v>
      </c>
    </row>
    <row r="16" spans="1:5" ht="16.5">
      <c r="A16" s="13"/>
      <c r="B16" s="15"/>
      <c r="C16" s="14" t="s">
        <v>4</v>
      </c>
      <c r="D16" s="38"/>
      <c r="E16" s="45">
        <f>SUM(E8:E15)</f>
        <v>79253.31092436971</v>
      </c>
    </row>
    <row r="17" spans="1:5" ht="16.5">
      <c r="A17" s="19">
        <f>+A16</f>
        <v>0</v>
      </c>
      <c r="B17" s="20"/>
      <c r="C17" s="19" t="s">
        <v>29</v>
      </c>
      <c r="D17" s="39"/>
      <c r="E17" s="20"/>
    </row>
    <row r="18" spans="1:5" ht="16.5">
      <c r="A18" s="13">
        <f>IF('[1]1'!G35=0,-1,"")</f>
      </c>
      <c r="B18" s="14">
        <v>1.2</v>
      </c>
      <c r="C18" s="14" t="s">
        <v>32</v>
      </c>
      <c r="D18" s="38"/>
      <c r="E18" s="15"/>
    </row>
    <row r="19" spans="1:5" ht="72">
      <c r="A19" s="16">
        <v>55</v>
      </c>
      <c r="B19" s="17" t="s">
        <v>121</v>
      </c>
      <c r="C19" s="18" t="s">
        <v>33</v>
      </c>
      <c r="D19" s="44">
        <v>135.11764705882354</v>
      </c>
      <c r="E19" s="44">
        <f>+A19*D19</f>
        <v>7431.470588235295</v>
      </c>
    </row>
    <row r="20" spans="1:5" ht="48">
      <c r="A20" s="16">
        <v>23</v>
      </c>
      <c r="B20" s="17" t="s">
        <v>121</v>
      </c>
      <c r="C20" s="18" t="s">
        <v>34</v>
      </c>
      <c r="D20" s="44">
        <v>76.58823529411765</v>
      </c>
      <c r="E20" s="44">
        <f>+A20*D20</f>
        <v>1761.529411764706</v>
      </c>
    </row>
    <row r="21" spans="1:5" ht="24">
      <c r="A21" s="16">
        <v>2</v>
      </c>
      <c r="B21" s="17" t="s">
        <v>119</v>
      </c>
      <c r="C21" s="18" t="s">
        <v>39</v>
      </c>
      <c r="D21" s="44">
        <v>225.48739495798318</v>
      </c>
      <c r="E21" s="44">
        <f>+A21*D21</f>
        <v>450.97478991596637</v>
      </c>
    </row>
    <row r="22" spans="1:5" ht="16.5">
      <c r="A22" s="13"/>
      <c r="B22" s="15"/>
      <c r="C22" s="14" t="s">
        <v>5</v>
      </c>
      <c r="D22" s="38"/>
      <c r="E22" s="45">
        <f>SUM(E18:E21)</f>
        <v>9643.974789915967</v>
      </c>
    </row>
    <row r="23" spans="1:5" ht="16.5">
      <c r="A23" s="19">
        <f>+A22</f>
        <v>0</v>
      </c>
      <c r="B23" s="20"/>
      <c r="C23" s="19" t="s">
        <v>5</v>
      </c>
      <c r="D23" s="39"/>
      <c r="E23" s="20"/>
    </row>
    <row r="24" spans="1:5" ht="16.5">
      <c r="A24" s="13">
        <f>IF('[1]1'!G66=0,-1,"")</f>
      </c>
      <c r="B24" s="14">
        <v>1.3</v>
      </c>
      <c r="C24" s="14" t="s">
        <v>35</v>
      </c>
      <c r="D24" s="38"/>
      <c r="E24" s="15"/>
    </row>
    <row r="25" spans="1:5" ht="24">
      <c r="A25" s="16">
        <v>10</v>
      </c>
      <c r="B25" s="17" t="s">
        <v>122</v>
      </c>
      <c r="C25" s="18" t="s">
        <v>72</v>
      </c>
      <c r="D25" s="44">
        <v>26.100840336134453</v>
      </c>
      <c r="E25" s="44">
        <f aca="true" t="shared" si="1" ref="E25:E31">+A25*D25</f>
        <v>261.00840336134456</v>
      </c>
    </row>
    <row r="26" spans="1:5" ht="24">
      <c r="A26" s="16">
        <v>10</v>
      </c>
      <c r="B26" s="17" t="s">
        <v>122</v>
      </c>
      <c r="C26" s="18" t="s">
        <v>73</v>
      </c>
      <c r="D26" s="44">
        <v>13.050420168067227</v>
      </c>
      <c r="E26" s="44">
        <f t="shared" si="1"/>
        <v>130.50420168067228</v>
      </c>
    </row>
    <row r="27" spans="1:5" ht="24">
      <c r="A27" s="16">
        <v>10</v>
      </c>
      <c r="B27" s="17" t="s">
        <v>122</v>
      </c>
      <c r="C27" s="18" t="s">
        <v>74</v>
      </c>
      <c r="D27" s="44">
        <v>2.823529411764706</v>
      </c>
      <c r="E27" s="44">
        <f t="shared" si="1"/>
        <v>28.23529411764706</v>
      </c>
    </row>
    <row r="28" spans="1:5" ht="24">
      <c r="A28" s="16">
        <v>10</v>
      </c>
      <c r="B28" s="17" t="s">
        <v>122</v>
      </c>
      <c r="C28" s="18" t="s">
        <v>75</v>
      </c>
      <c r="D28" s="44">
        <v>1.8067226890756303</v>
      </c>
      <c r="E28" s="44">
        <f t="shared" si="1"/>
        <v>18.067226890756302</v>
      </c>
    </row>
    <row r="29" spans="1:5" ht="36">
      <c r="A29" s="16">
        <v>10</v>
      </c>
      <c r="B29" s="17" t="s">
        <v>122</v>
      </c>
      <c r="C29" s="18" t="s">
        <v>51</v>
      </c>
      <c r="D29" s="44">
        <v>12.621848739495798</v>
      </c>
      <c r="E29" s="44">
        <f t="shared" si="1"/>
        <v>126.21848739495798</v>
      </c>
    </row>
    <row r="30" spans="1:5" ht="60">
      <c r="A30" s="16">
        <v>1</v>
      </c>
      <c r="B30" s="17" t="s">
        <v>120</v>
      </c>
      <c r="C30" s="18" t="s">
        <v>40</v>
      </c>
      <c r="D30" s="44">
        <v>1890.7563025210086</v>
      </c>
      <c r="E30" s="44">
        <f t="shared" si="1"/>
        <v>1890.7563025210086</v>
      </c>
    </row>
    <row r="31" spans="1:5" ht="16.5">
      <c r="A31" s="16">
        <v>6</v>
      </c>
      <c r="B31" s="17" t="s">
        <v>123</v>
      </c>
      <c r="C31" s="18" t="s">
        <v>70</v>
      </c>
      <c r="D31" s="44">
        <v>84.47899159663866</v>
      </c>
      <c r="E31" s="44">
        <f t="shared" si="1"/>
        <v>506.873949579832</v>
      </c>
    </row>
    <row r="32" spans="1:5" ht="16.5">
      <c r="A32" s="13"/>
      <c r="B32" s="15"/>
      <c r="C32" s="14" t="s">
        <v>7</v>
      </c>
      <c r="D32" s="38"/>
      <c r="E32" s="45">
        <f>SUM(E25:E31)</f>
        <v>2961.6638655462184</v>
      </c>
    </row>
    <row r="33" spans="1:5" ht="16.5">
      <c r="A33" s="19">
        <f>+A32</f>
        <v>0</v>
      </c>
      <c r="B33" s="20"/>
      <c r="C33" s="19" t="s">
        <v>29</v>
      </c>
      <c r="D33" s="39"/>
      <c r="E33" s="20"/>
    </row>
    <row r="34" spans="1:5" ht="16.5">
      <c r="A34" s="13">
        <f>IF('[1]1'!G97=0,-1,"")</f>
      </c>
      <c r="B34" s="14">
        <v>1.4</v>
      </c>
      <c r="C34" s="14" t="s">
        <v>36</v>
      </c>
      <c r="D34" s="38"/>
      <c r="E34" s="15"/>
    </row>
    <row r="35" spans="1:5" ht="36">
      <c r="A35" s="16">
        <v>8</v>
      </c>
      <c r="B35" s="17" t="s">
        <v>122</v>
      </c>
      <c r="C35" s="18" t="s">
        <v>64</v>
      </c>
      <c r="D35" s="44">
        <v>24.109243697478995</v>
      </c>
      <c r="E35" s="44">
        <f aca="true" t="shared" si="2" ref="E35:E41">+A35*D35</f>
        <v>192.87394957983196</v>
      </c>
    </row>
    <row r="36" spans="1:5" ht="24">
      <c r="A36" s="16">
        <v>12</v>
      </c>
      <c r="B36" s="17" t="s">
        <v>122</v>
      </c>
      <c r="C36" s="18" t="s">
        <v>41</v>
      </c>
      <c r="D36" s="44">
        <v>40.529411764705884</v>
      </c>
      <c r="E36" s="44">
        <f t="shared" si="2"/>
        <v>486.3529411764706</v>
      </c>
    </row>
    <row r="37" spans="1:5" ht="24">
      <c r="A37" s="16">
        <v>12</v>
      </c>
      <c r="B37" s="17" t="s">
        <v>122</v>
      </c>
      <c r="C37" s="18" t="s">
        <v>42</v>
      </c>
      <c r="D37" s="44">
        <v>16.88235294117647</v>
      </c>
      <c r="E37" s="44">
        <f t="shared" si="2"/>
        <v>202.58823529411765</v>
      </c>
    </row>
    <row r="38" spans="1:5" ht="24">
      <c r="A38" s="16">
        <v>2</v>
      </c>
      <c r="B38" s="17" t="s">
        <v>119</v>
      </c>
      <c r="C38" s="18" t="s">
        <v>65</v>
      </c>
      <c r="D38" s="44">
        <v>127.07563025210085</v>
      </c>
      <c r="E38" s="44">
        <f t="shared" si="2"/>
        <v>254.1512605042017</v>
      </c>
    </row>
    <row r="39" spans="1:5" ht="24">
      <c r="A39" s="16">
        <v>1</v>
      </c>
      <c r="B39" s="17" t="s">
        <v>119</v>
      </c>
      <c r="C39" s="18" t="s">
        <v>47</v>
      </c>
      <c r="D39" s="44">
        <v>6.739495798319328</v>
      </c>
      <c r="E39" s="44">
        <f t="shared" si="2"/>
        <v>6.739495798319328</v>
      </c>
    </row>
    <row r="40" spans="1:5" ht="24">
      <c r="A40" s="16">
        <v>1</v>
      </c>
      <c r="B40" s="17" t="s">
        <v>119</v>
      </c>
      <c r="C40" s="18" t="s">
        <v>48</v>
      </c>
      <c r="D40" s="44">
        <v>57.05042016806723</v>
      </c>
      <c r="E40" s="44">
        <f t="shared" si="2"/>
        <v>57.05042016806723</v>
      </c>
    </row>
    <row r="41" spans="1:5" ht="36">
      <c r="A41" s="16">
        <v>1</v>
      </c>
      <c r="B41" s="17" t="s">
        <v>120</v>
      </c>
      <c r="C41" s="18" t="s">
        <v>43</v>
      </c>
      <c r="D41" s="44">
        <v>1757.6470588235295</v>
      </c>
      <c r="E41" s="44">
        <f t="shared" si="2"/>
        <v>1757.6470588235295</v>
      </c>
    </row>
    <row r="42" spans="1:5" ht="16.5">
      <c r="A42" s="13"/>
      <c r="B42" s="15"/>
      <c r="C42" s="14" t="s">
        <v>6</v>
      </c>
      <c r="D42" s="38"/>
      <c r="E42" s="45">
        <f>SUM(E35:E41)</f>
        <v>2957.403361344538</v>
      </c>
    </row>
    <row r="43" spans="1:5" ht="17.25" thickBot="1">
      <c r="A43" s="21" t="e">
        <f>+#REF!</f>
        <v>#REF!</v>
      </c>
      <c r="B43" s="22"/>
      <c r="C43" s="21" t="s">
        <v>29</v>
      </c>
      <c r="D43" s="40"/>
      <c r="E43" s="22"/>
    </row>
    <row r="44" spans="1:5" s="3" customFormat="1" ht="15">
      <c r="A44" s="23"/>
      <c r="B44" s="24"/>
      <c r="C44" s="24" t="s">
        <v>13</v>
      </c>
      <c r="D44" s="41"/>
      <c r="E44" s="46">
        <f>+E16+E22+E32+E42</f>
        <v>94816.35294117643</v>
      </c>
    </row>
    <row r="45" spans="1:5" ht="16.5">
      <c r="A45" s="19">
        <f>+A46</f>
        <v>0</v>
      </c>
      <c r="B45" s="20"/>
      <c r="C45" s="19" t="s">
        <v>29</v>
      </c>
      <c r="D45" s="39"/>
      <c r="E45" s="20"/>
    </row>
    <row r="46" spans="1:5" ht="17.25" thickBot="1">
      <c r="A46" s="8"/>
      <c r="B46" s="9"/>
      <c r="C46" s="9" t="s">
        <v>105</v>
      </c>
      <c r="D46" s="42"/>
      <c r="E46" s="10"/>
    </row>
    <row r="47" spans="1:5" ht="16.5">
      <c r="A47" s="11">
        <f>+A46</f>
        <v>0</v>
      </c>
      <c r="B47" s="12"/>
      <c r="C47" s="12"/>
      <c r="D47" s="43"/>
      <c r="E47" s="12"/>
    </row>
    <row r="48" spans="1:5" ht="16.5">
      <c r="A48" s="13">
        <f>IF('[1]2'!G4=0,-1,"")</f>
      </c>
      <c r="B48" s="14">
        <v>2.1</v>
      </c>
      <c r="C48" s="14" t="s">
        <v>30</v>
      </c>
      <c r="D48" s="38"/>
      <c r="E48" s="15"/>
    </row>
    <row r="49" spans="1:5" ht="409.5">
      <c r="A49" s="16">
        <v>1</v>
      </c>
      <c r="B49" s="17" t="s">
        <v>119</v>
      </c>
      <c r="C49" s="18" t="s">
        <v>71</v>
      </c>
      <c r="D49" s="44">
        <v>63217.34453781513</v>
      </c>
      <c r="E49" s="44">
        <f aca="true" t="shared" si="3" ref="E49:E56">+A49*D49</f>
        <v>63217.34453781513</v>
      </c>
    </row>
    <row r="50" spans="1:5" ht="48">
      <c r="A50" s="16">
        <v>1</v>
      </c>
      <c r="B50" s="17" t="s">
        <v>119</v>
      </c>
      <c r="C50" s="18" t="s">
        <v>31</v>
      </c>
      <c r="D50" s="44">
        <v>6450.857142857143</v>
      </c>
      <c r="E50" s="44">
        <f t="shared" si="3"/>
        <v>6450.857142857143</v>
      </c>
    </row>
    <row r="51" spans="1:5" ht="24">
      <c r="A51" s="16">
        <v>1</v>
      </c>
      <c r="B51" s="17" t="s">
        <v>119</v>
      </c>
      <c r="C51" s="18" t="s">
        <v>110</v>
      </c>
      <c r="D51" s="44">
        <v>1042.2436974789916</v>
      </c>
      <c r="E51" s="44">
        <f t="shared" si="3"/>
        <v>1042.2436974789916</v>
      </c>
    </row>
    <row r="52" spans="1:5" ht="132">
      <c r="A52" s="16">
        <v>1</v>
      </c>
      <c r="B52" s="17" t="s">
        <v>119</v>
      </c>
      <c r="C52" s="18" t="s">
        <v>44</v>
      </c>
      <c r="D52" s="44">
        <v>6592.436974789916</v>
      </c>
      <c r="E52" s="44">
        <f t="shared" si="3"/>
        <v>6592.436974789916</v>
      </c>
    </row>
    <row r="53" spans="1:5" ht="72">
      <c r="A53" s="16">
        <v>1</v>
      </c>
      <c r="B53" s="17" t="s">
        <v>120</v>
      </c>
      <c r="C53" s="18" t="s">
        <v>56</v>
      </c>
      <c r="D53" s="44">
        <v>310.92436974789916</v>
      </c>
      <c r="E53" s="44">
        <f t="shared" si="3"/>
        <v>310.92436974789916</v>
      </c>
    </row>
    <row r="54" spans="1:5" ht="24">
      <c r="A54" s="16">
        <v>1</v>
      </c>
      <c r="B54" s="17" t="s">
        <v>120</v>
      </c>
      <c r="C54" s="18" t="s">
        <v>50</v>
      </c>
      <c r="D54" s="44">
        <v>275.09243697478996</v>
      </c>
      <c r="E54" s="44">
        <f t="shared" si="3"/>
        <v>275.09243697478996</v>
      </c>
    </row>
    <row r="55" spans="1:5" ht="24">
      <c r="A55" s="16">
        <v>1</v>
      </c>
      <c r="B55" s="17" t="s">
        <v>120</v>
      </c>
      <c r="C55" s="18" t="s">
        <v>49</v>
      </c>
      <c r="D55" s="44">
        <v>103.9075630252101</v>
      </c>
      <c r="E55" s="44">
        <f t="shared" si="3"/>
        <v>103.9075630252101</v>
      </c>
    </row>
    <row r="56" spans="1:5" ht="24">
      <c r="A56" s="16">
        <v>1</v>
      </c>
      <c r="B56" s="17" t="s">
        <v>120</v>
      </c>
      <c r="C56" s="18" t="s">
        <v>55</v>
      </c>
      <c r="D56" s="44">
        <v>1260.50420168067</v>
      </c>
      <c r="E56" s="44">
        <f t="shared" si="3"/>
        <v>1260.50420168067</v>
      </c>
    </row>
    <row r="57" spans="1:5" ht="16.5">
      <c r="A57" s="13"/>
      <c r="B57" s="15"/>
      <c r="C57" s="14" t="s">
        <v>8</v>
      </c>
      <c r="D57" s="38"/>
      <c r="E57" s="45">
        <f>SUM(E49:E56)</f>
        <v>79253.31092436974</v>
      </c>
    </row>
    <row r="58" spans="1:5" ht="16.5">
      <c r="A58" s="19">
        <v>0</v>
      </c>
      <c r="B58" s="20"/>
      <c r="C58" s="19" t="s">
        <v>29</v>
      </c>
      <c r="D58" s="39"/>
      <c r="E58" s="20"/>
    </row>
    <row r="59" spans="1:5" ht="16.5">
      <c r="A59" s="13"/>
      <c r="B59" s="14">
        <v>2.2</v>
      </c>
      <c r="C59" s="14" t="s">
        <v>32</v>
      </c>
      <c r="D59" s="38"/>
      <c r="E59" s="15"/>
    </row>
    <row r="60" spans="1:5" ht="72">
      <c r="A60" s="16">
        <v>21</v>
      </c>
      <c r="B60" s="17" t="s">
        <v>121</v>
      </c>
      <c r="C60" s="18" t="s">
        <v>33</v>
      </c>
      <c r="D60" s="44">
        <v>135.11764705882354</v>
      </c>
      <c r="E60" s="44">
        <f>+A60*D60</f>
        <v>2837.470588235294</v>
      </c>
    </row>
    <row r="61" spans="1:5" ht="48">
      <c r="A61" s="16">
        <v>23</v>
      </c>
      <c r="B61" s="17" t="s">
        <v>121</v>
      </c>
      <c r="C61" s="18" t="s">
        <v>34</v>
      </c>
      <c r="D61" s="44">
        <v>76.58823529411765</v>
      </c>
      <c r="E61" s="44">
        <f>+A61*D61</f>
        <v>1761.529411764706</v>
      </c>
    </row>
    <row r="62" spans="1:5" ht="24">
      <c r="A62" s="16">
        <v>2</v>
      </c>
      <c r="B62" s="17" t="s">
        <v>119</v>
      </c>
      <c r="C62" s="18" t="s">
        <v>39</v>
      </c>
      <c r="D62" s="44">
        <v>225.48739495798318</v>
      </c>
      <c r="E62" s="44">
        <f>+A62*D62</f>
        <v>450.97478991596637</v>
      </c>
    </row>
    <row r="63" spans="1:5" ht="16.5">
      <c r="A63" s="13"/>
      <c r="B63" s="15"/>
      <c r="C63" s="14" t="s">
        <v>9</v>
      </c>
      <c r="D63" s="38"/>
      <c r="E63" s="45">
        <f>SUM(E60:E62)</f>
        <v>5049.9747899159665</v>
      </c>
    </row>
    <row r="64" spans="1:5" ht="16.5">
      <c r="A64" s="19"/>
      <c r="B64" s="20"/>
      <c r="C64" s="19" t="s">
        <v>29</v>
      </c>
      <c r="D64" s="39"/>
      <c r="E64" s="20"/>
    </row>
    <row r="65" spans="1:5" ht="16.5">
      <c r="A65" s="13"/>
      <c r="B65" s="14">
        <v>2.3</v>
      </c>
      <c r="C65" s="14" t="s">
        <v>35</v>
      </c>
      <c r="D65" s="38"/>
      <c r="E65" s="15"/>
    </row>
    <row r="66" spans="1:5" ht="24">
      <c r="A66" s="16">
        <v>16</v>
      </c>
      <c r="B66" s="17" t="s">
        <v>122</v>
      </c>
      <c r="C66" s="18" t="s">
        <v>72</v>
      </c>
      <c r="D66" s="44">
        <v>26.100840336134453</v>
      </c>
      <c r="E66" s="44">
        <f aca="true" t="shared" si="4" ref="E66:E72">+A66*D66</f>
        <v>417.61344537815125</v>
      </c>
    </row>
    <row r="67" spans="1:5" ht="24">
      <c r="A67" s="16">
        <v>16</v>
      </c>
      <c r="B67" s="17" t="s">
        <v>122</v>
      </c>
      <c r="C67" s="18" t="s">
        <v>73</v>
      </c>
      <c r="D67" s="44">
        <v>13.050420168067227</v>
      </c>
      <c r="E67" s="44">
        <f t="shared" si="4"/>
        <v>208.80672268907563</v>
      </c>
    </row>
    <row r="68" spans="1:5" ht="24">
      <c r="A68" s="16">
        <v>16</v>
      </c>
      <c r="B68" s="17" t="s">
        <v>122</v>
      </c>
      <c r="C68" s="18" t="s">
        <v>74</v>
      </c>
      <c r="D68" s="44">
        <v>2.823529411764706</v>
      </c>
      <c r="E68" s="44">
        <f t="shared" si="4"/>
        <v>45.1764705882353</v>
      </c>
    </row>
    <row r="69" spans="1:5" ht="24">
      <c r="A69" s="16">
        <v>16</v>
      </c>
      <c r="B69" s="17" t="s">
        <v>122</v>
      </c>
      <c r="C69" s="18" t="s">
        <v>75</v>
      </c>
      <c r="D69" s="44">
        <v>1.8067226890756303</v>
      </c>
      <c r="E69" s="44">
        <f t="shared" si="4"/>
        <v>28.907563025210084</v>
      </c>
    </row>
    <row r="70" spans="1:5" ht="36">
      <c r="A70" s="16">
        <v>16</v>
      </c>
      <c r="B70" s="17" t="s">
        <v>122</v>
      </c>
      <c r="C70" s="18" t="s">
        <v>51</v>
      </c>
      <c r="D70" s="44">
        <v>12.621848739495798</v>
      </c>
      <c r="E70" s="44">
        <f t="shared" si="4"/>
        <v>201.94957983193277</v>
      </c>
    </row>
    <row r="71" spans="1:5" ht="60">
      <c r="A71" s="16">
        <v>1</v>
      </c>
      <c r="B71" s="17" t="s">
        <v>120</v>
      </c>
      <c r="C71" s="18" t="s">
        <v>40</v>
      </c>
      <c r="D71" s="44">
        <v>2836.1344537815125</v>
      </c>
      <c r="E71" s="44">
        <f t="shared" si="4"/>
        <v>2836.1344537815125</v>
      </c>
    </row>
    <row r="72" spans="1:5" ht="16.5">
      <c r="A72" s="16">
        <v>9</v>
      </c>
      <c r="B72" s="17" t="s">
        <v>123</v>
      </c>
      <c r="C72" s="18" t="s">
        <v>70</v>
      </c>
      <c r="D72" s="44">
        <v>60.00000000000001</v>
      </c>
      <c r="E72" s="44">
        <f t="shared" si="4"/>
        <v>540.0000000000001</v>
      </c>
    </row>
    <row r="73" spans="1:5" ht="16.5">
      <c r="A73" s="13"/>
      <c r="B73" s="15"/>
      <c r="C73" s="14" t="s">
        <v>10</v>
      </c>
      <c r="D73" s="38"/>
      <c r="E73" s="45">
        <f>SUM(E66:E72)</f>
        <v>4278.588235294118</v>
      </c>
    </row>
    <row r="74" spans="1:5" ht="16.5">
      <c r="A74" s="19"/>
      <c r="B74" s="20"/>
      <c r="C74" s="19" t="s">
        <v>29</v>
      </c>
      <c r="D74" s="39"/>
      <c r="E74" s="20"/>
    </row>
    <row r="75" spans="1:5" ht="16.5">
      <c r="A75" s="13"/>
      <c r="B75" s="14">
        <v>2.4</v>
      </c>
      <c r="C75" s="14" t="s">
        <v>36</v>
      </c>
      <c r="D75" s="38"/>
      <c r="E75" s="15"/>
    </row>
    <row r="76" spans="1:5" ht="36">
      <c r="A76" s="16">
        <v>10</v>
      </c>
      <c r="B76" s="17" t="s">
        <v>122</v>
      </c>
      <c r="C76" s="18" t="s">
        <v>64</v>
      </c>
      <c r="D76" s="44">
        <v>24.109243697478995</v>
      </c>
      <c r="E76" s="44">
        <f aca="true" t="shared" si="5" ref="E76:E82">+A76*D76</f>
        <v>241.09243697478996</v>
      </c>
    </row>
    <row r="77" spans="1:5" ht="24">
      <c r="A77" s="16">
        <v>15</v>
      </c>
      <c r="B77" s="17" t="s">
        <v>122</v>
      </c>
      <c r="C77" s="18" t="s">
        <v>41</v>
      </c>
      <c r="D77" s="44">
        <v>40.529411764705884</v>
      </c>
      <c r="E77" s="44">
        <f t="shared" si="5"/>
        <v>607.9411764705883</v>
      </c>
    </row>
    <row r="78" spans="1:5" ht="24">
      <c r="A78" s="16">
        <v>15</v>
      </c>
      <c r="B78" s="17" t="s">
        <v>122</v>
      </c>
      <c r="C78" s="18" t="s">
        <v>42</v>
      </c>
      <c r="D78" s="44">
        <v>16.88235294117647</v>
      </c>
      <c r="E78" s="44">
        <f t="shared" si="5"/>
        <v>253.23529411764707</v>
      </c>
    </row>
    <row r="79" spans="1:5" ht="24">
      <c r="A79" s="16">
        <v>2</v>
      </c>
      <c r="B79" s="17" t="s">
        <v>119</v>
      </c>
      <c r="C79" s="18" t="s">
        <v>65</v>
      </c>
      <c r="D79" s="44">
        <v>127.07563025210085</v>
      </c>
      <c r="E79" s="44">
        <f t="shared" si="5"/>
        <v>254.1512605042017</v>
      </c>
    </row>
    <row r="80" spans="1:5" ht="24">
      <c r="A80" s="16">
        <v>1</v>
      </c>
      <c r="B80" s="17" t="s">
        <v>119</v>
      </c>
      <c r="C80" s="18" t="s">
        <v>47</v>
      </c>
      <c r="D80" s="44">
        <v>6.739495798319328</v>
      </c>
      <c r="E80" s="44">
        <f t="shared" si="5"/>
        <v>6.739495798319328</v>
      </c>
    </row>
    <row r="81" spans="1:5" ht="24">
      <c r="A81" s="16">
        <v>1</v>
      </c>
      <c r="B81" s="17" t="s">
        <v>119</v>
      </c>
      <c r="C81" s="18" t="s">
        <v>48</v>
      </c>
      <c r="D81" s="44">
        <v>57.05042016806723</v>
      </c>
      <c r="E81" s="44">
        <f t="shared" si="5"/>
        <v>57.05042016806723</v>
      </c>
    </row>
    <row r="82" spans="1:5" ht="36">
      <c r="A82" s="16">
        <v>1</v>
      </c>
      <c r="B82" s="17" t="s">
        <v>120</v>
      </c>
      <c r="C82" s="18" t="s">
        <v>43</v>
      </c>
      <c r="D82" s="44">
        <v>1757.6470588235295</v>
      </c>
      <c r="E82" s="44">
        <f t="shared" si="5"/>
        <v>1757.6470588235295</v>
      </c>
    </row>
    <row r="83" spans="1:5" ht="16.5">
      <c r="A83" s="13"/>
      <c r="B83" s="15"/>
      <c r="C83" s="14" t="s">
        <v>11</v>
      </c>
      <c r="D83" s="38"/>
      <c r="E83" s="45">
        <f>SUM(E76:E82)</f>
        <v>3177.857142857143</v>
      </c>
    </row>
    <row r="84" spans="1:5" ht="17.25" thickBot="1">
      <c r="A84" s="21"/>
      <c r="B84" s="22"/>
      <c r="C84" s="21" t="s">
        <v>29</v>
      </c>
      <c r="D84" s="40"/>
      <c r="E84" s="22"/>
    </row>
    <row r="85" spans="1:5" ht="16.5">
      <c r="A85" s="23"/>
      <c r="B85" s="24"/>
      <c r="C85" s="24" t="s">
        <v>12</v>
      </c>
      <c r="D85" s="41"/>
      <c r="E85" s="46">
        <f>+E57+E63+E73+E83</f>
        <v>91759.73109243697</v>
      </c>
    </row>
    <row r="86" spans="1:5" ht="16.5">
      <c r="A86" s="19"/>
      <c r="B86" s="20"/>
      <c r="C86" s="19" t="s">
        <v>29</v>
      </c>
      <c r="D86" s="39"/>
      <c r="E86" s="20"/>
    </row>
    <row r="87" spans="1:5" ht="17.25" thickBot="1">
      <c r="A87" s="8"/>
      <c r="B87" s="9"/>
      <c r="C87" s="9" t="s">
        <v>106</v>
      </c>
      <c r="D87" s="42"/>
      <c r="E87" s="10"/>
    </row>
    <row r="88" spans="1:5" ht="16.5">
      <c r="A88" s="11"/>
      <c r="B88" s="12"/>
      <c r="C88" s="12"/>
      <c r="D88" s="43"/>
      <c r="E88" s="12"/>
    </row>
    <row r="89" spans="1:5" ht="16.5">
      <c r="A89" s="13"/>
      <c r="B89" s="14">
        <v>3.1</v>
      </c>
      <c r="C89" s="14" t="s">
        <v>68</v>
      </c>
      <c r="D89" s="38"/>
      <c r="E89" s="15"/>
    </row>
    <row r="90" spans="1:5" ht="180">
      <c r="A90" s="16">
        <v>1</v>
      </c>
      <c r="B90" s="17" t="s">
        <v>120</v>
      </c>
      <c r="C90" s="18" t="s">
        <v>57</v>
      </c>
      <c r="D90" s="44">
        <v>842.7731092436975</v>
      </c>
      <c r="E90" s="44">
        <f>+A90*D90</f>
        <v>842.7731092436975</v>
      </c>
    </row>
    <row r="91" spans="1:5" ht="144">
      <c r="A91" s="16">
        <v>1</v>
      </c>
      <c r="B91" s="17" t="s">
        <v>120</v>
      </c>
      <c r="C91" s="18" t="s">
        <v>37</v>
      </c>
      <c r="D91" s="44">
        <v>2927.731092436975</v>
      </c>
      <c r="E91" s="44">
        <f>+A91*D91</f>
        <v>2927.731092436975</v>
      </c>
    </row>
    <row r="92" spans="1:5" ht="60">
      <c r="A92" s="16">
        <v>1</v>
      </c>
      <c r="B92" s="17" t="s">
        <v>120</v>
      </c>
      <c r="C92" s="18" t="s">
        <v>46</v>
      </c>
      <c r="D92" s="44">
        <v>1533.781512605042</v>
      </c>
      <c r="E92" s="44">
        <f>+A92*D92</f>
        <v>1533.781512605042</v>
      </c>
    </row>
    <row r="93" spans="1:5" ht="60">
      <c r="A93" s="16">
        <v>1</v>
      </c>
      <c r="B93" s="17" t="s">
        <v>120</v>
      </c>
      <c r="C93" s="18" t="s">
        <v>45</v>
      </c>
      <c r="D93" s="44">
        <v>1514.1176470588236</v>
      </c>
      <c r="E93" s="44">
        <f>+A93*D93</f>
        <v>1514.1176470588236</v>
      </c>
    </row>
    <row r="94" spans="1:5" ht="60">
      <c r="A94" s="16">
        <v>1</v>
      </c>
      <c r="B94" s="17" t="s">
        <v>120</v>
      </c>
      <c r="C94" s="18" t="s">
        <v>38</v>
      </c>
      <c r="D94" s="44">
        <v>2988.2352941176473</v>
      </c>
      <c r="E94" s="44">
        <f>+A94*D94</f>
        <v>2988.2352941176473</v>
      </c>
    </row>
    <row r="95" spans="1:5" ht="16.5">
      <c r="A95" s="13"/>
      <c r="B95" s="15"/>
      <c r="C95" s="14" t="s">
        <v>14</v>
      </c>
      <c r="D95" s="38"/>
      <c r="E95" s="45">
        <f>SUM(E90:E94)</f>
        <v>9806.638655462186</v>
      </c>
    </row>
    <row r="96" spans="1:5" ht="17.25" thickBot="1">
      <c r="A96" s="21"/>
      <c r="B96" s="22"/>
      <c r="C96" s="21" t="s">
        <v>29</v>
      </c>
      <c r="D96" s="40"/>
      <c r="E96" s="22"/>
    </row>
    <row r="97" spans="1:5" ht="16.5">
      <c r="A97" s="23"/>
      <c r="B97" s="24"/>
      <c r="C97" s="24" t="s">
        <v>15</v>
      </c>
      <c r="D97" s="41"/>
      <c r="E97" s="46">
        <f>+E95</f>
        <v>9806.638655462186</v>
      </c>
    </row>
    <row r="98" spans="1:5" ht="16.5">
      <c r="A98" s="19"/>
      <c r="B98" s="20"/>
      <c r="C98" s="19" t="s">
        <v>29</v>
      </c>
      <c r="D98" s="39"/>
      <c r="E98" s="20"/>
    </row>
    <row r="99" spans="1:5" ht="17.25" thickBot="1">
      <c r="A99" s="8"/>
      <c r="B99" s="9"/>
      <c r="C99" s="9" t="s">
        <v>107</v>
      </c>
      <c r="D99" s="42"/>
      <c r="E99" s="10"/>
    </row>
    <row r="100" spans="1:5" ht="16.5">
      <c r="A100" s="11"/>
      <c r="B100" s="12"/>
      <c r="C100" s="12"/>
      <c r="D100" s="43"/>
      <c r="E100" s="12"/>
    </row>
    <row r="101" spans="1:5" ht="16.5">
      <c r="A101" s="13"/>
      <c r="B101" s="14">
        <v>4.1</v>
      </c>
      <c r="C101" s="14" t="s">
        <v>80</v>
      </c>
      <c r="D101" s="38"/>
      <c r="E101" s="15"/>
    </row>
    <row r="102" spans="1:5" ht="108">
      <c r="A102" s="16">
        <v>50</v>
      </c>
      <c r="B102" s="17" t="s">
        <v>122</v>
      </c>
      <c r="C102" s="18" t="s">
        <v>81</v>
      </c>
      <c r="D102" s="44">
        <v>6.4033613445378155</v>
      </c>
      <c r="E102" s="44">
        <f>+A102*D102</f>
        <v>320.1680672268908</v>
      </c>
    </row>
    <row r="103" spans="1:5" ht="36">
      <c r="A103" s="16">
        <v>1</v>
      </c>
      <c r="B103" s="17" t="s">
        <v>124</v>
      </c>
      <c r="C103" s="18" t="s">
        <v>98</v>
      </c>
      <c r="D103" s="44">
        <v>230</v>
      </c>
      <c r="E103" s="44">
        <f>+A103*D103</f>
        <v>230</v>
      </c>
    </row>
    <row r="104" spans="1:5" ht="36">
      <c r="A104" s="16">
        <v>1</v>
      </c>
      <c r="B104" s="17" t="s">
        <v>120</v>
      </c>
      <c r="C104" s="18" t="s">
        <v>83</v>
      </c>
      <c r="D104" s="44">
        <v>54.00000000000001</v>
      </c>
      <c r="E104" s="44">
        <f>+A104*D104</f>
        <v>54.00000000000001</v>
      </c>
    </row>
    <row r="105" spans="1:5" ht="16.5">
      <c r="A105" s="13"/>
      <c r="B105" s="15"/>
      <c r="C105" s="14" t="s">
        <v>16</v>
      </c>
      <c r="D105" s="38"/>
      <c r="E105" s="45">
        <f>SUM(E102:E104)</f>
        <v>604.1680672268908</v>
      </c>
    </row>
    <row r="106" spans="1:5" ht="16.5">
      <c r="A106" s="19"/>
      <c r="B106" s="20"/>
      <c r="C106" s="19" t="s">
        <v>29</v>
      </c>
      <c r="D106" s="39"/>
      <c r="E106" s="20"/>
    </row>
    <row r="107" spans="1:5" ht="16.5">
      <c r="A107" s="13"/>
      <c r="B107" s="14">
        <v>4.2</v>
      </c>
      <c r="C107" s="14" t="s">
        <v>82</v>
      </c>
      <c r="D107" s="38"/>
      <c r="E107" s="15"/>
    </row>
    <row r="108" spans="1:5" ht="60">
      <c r="A108" s="16">
        <v>1</v>
      </c>
      <c r="B108" s="17" t="s">
        <v>124</v>
      </c>
      <c r="C108" s="18" t="s">
        <v>97</v>
      </c>
      <c r="D108" s="44">
        <v>887.3613445378152</v>
      </c>
      <c r="E108" s="44">
        <f aca="true" t="shared" si="6" ref="E108:E113">+A108*D108</f>
        <v>887.3613445378152</v>
      </c>
    </row>
    <row r="109" spans="1:5" ht="96">
      <c r="A109" s="16">
        <v>1</v>
      </c>
      <c r="B109" s="17" t="s">
        <v>124</v>
      </c>
      <c r="C109" s="18" t="s">
        <v>96</v>
      </c>
      <c r="D109" s="44">
        <v>413.65546218487395</v>
      </c>
      <c r="E109" s="44">
        <f t="shared" si="6"/>
        <v>413.65546218487395</v>
      </c>
    </row>
    <row r="110" spans="1:5" ht="36">
      <c r="A110" s="16">
        <v>80</v>
      </c>
      <c r="B110" s="17" t="s">
        <v>122</v>
      </c>
      <c r="C110" s="18" t="s">
        <v>95</v>
      </c>
      <c r="D110" s="44">
        <v>66.59663865546219</v>
      </c>
      <c r="E110" s="44">
        <f t="shared" si="6"/>
        <v>5327.731092436975</v>
      </c>
    </row>
    <row r="111" spans="1:5" ht="144">
      <c r="A111" s="16">
        <v>320</v>
      </c>
      <c r="B111" s="17" t="s">
        <v>122</v>
      </c>
      <c r="C111" s="18" t="s">
        <v>94</v>
      </c>
      <c r="D111" s="44">
        <v>26.54621848739496</v>
      </c>
      <c r="E111" s="44">
        <f t="shared" si="6"/>
        <v>8494.789915966387</v>
      </c>
    </row>
    <row r="112" spans="1:5" ht="60">
      <c r="A112" s="16">
        <v>80</v>
      </c>
      <c r="B112" s="17" t="s">
        <v>122</v>
      </c>
      <c r="C112" s="18" t="s">
        <v>93</v>
      </c>
      <c r="D112" s="44">
        <v>6.11764705882353</v>
      </c>
      <c r="E112" s="44">
        <f t="shared" si="6"/>
        <v>489.4117647058824</v>
      </c>
    </row>
    <row r="113" spans="1:5" ht="60">
      <c r="A113" s="16">
        <v>1</v>
      </c>
      <c r="B113" s="17" t="s">
        <v>120</v>
      </c>
      <c r="C113" s="18" t="s">
        <v>116</v>
      </c>
      <c r="D113" s="44">
        <v>311.2</v>
      </c>
      <c r="E113" s="44">
        <f t="shared" si="6"/>
        <v>311.2</v>
      </c>
    </row>
    <row r="114" spans="1:5" ht="16.5">
      <c r="A114" s="13"/>
      <c r="B114" s="15"/>
      <c r="C114" s="14" t="s">
        <v>21</v>
      </c>
      <c r="D114" s="38"/>
      <c r="E114" s="45">
        <f>SUM(E108:E113)</f>
        <v>15924.149579831934</v>
      </c>
    </row>
    <row r="115" spans="1:5" ht="16.5">
      <c r="A115" s="19"/>
      <c r="B115" s="20"/>
      <c r="C115" s="19" t="s">
        <v>29</v>
      </c>
      <c r="D115" s="39"/>
      <c r="E115" s="20"/>
    </row>
    <row r="116" spans="1:5" ht="16.5">
      <c r="A116" s="13"/>
      <c r="B116" s="14">
        <v>4.3</v>
      </c>
      <c r="C116" s="14" t="s">
        <v>84</v>
      </c>
      <c r="D116" s="38"/>
      <c r="E116" s="15"/>
    </row>
    <row r="117" spans="1:5" ht="84">
      <c r="A117" s="16">
        <v>1</v>
      </c>
      <c r="B117" s="17" t="s">
        <v>124</v>
      </c>
      <c r="C117" s="18" t="s">
        <v>92</v>
      </c>
      <c r="D117" s="44">
        <v>1347.1176470588236</v>
      </c>
      <c r="E117" s="44">
        <f aca="true" t="shared" si="7" ref="E117:E124">+A117*D117</f>
        <v>1347.1176470588236</v>
      </c>
    </row>
    <row r="118" spans="1:5" ht="24">
      <c r="A118" s="16">
        <v>1</v>
      </c>
      <c r="B118" s="17" t="s">
        <v>124</v>
      </c>
      <c r="C118" s="18" t="s">
        <v>88</v>
      </c>
      <c r="D118" s="44">
        <v>285.64705882352945</v>
      </c>
      <c r="E118" s="44">
        <f t="shared" si="7"/>
        <v>285.64705882352945</v>
      </c>
    </row>
    <row r="119" spans="1:5" ht="48">
      <c r="A119" s="16">
        <v>2</v>
      </c>
      <c r="B119" s="17" t="s">
        <v>124</v>
      </c>
      <c r="C119" s="18" t="s">
        <v>87</v>
      </c>
      <c r="D119" s="44">
        <v>189.09243697478993</v>
      </c>
      <c r="E119" s="44">
        <f t="shared" si="7"/>
        <v>378.18487394957987</v>
      </c>
    </row>
    <row r="120" spans="1:5" ht="48">
      <c r="A120" s="16">
        <v>2</v>
      </c>
      <c r="B120" s="17" t="s">
        <v>124</v>
      </c>
      <c r="C120" s="18" t="s">
        <v>86</v>
      </c>
      <c r="D120" s="44">
        <v>36.78151260504202</v>
      </c>
      <c r="E120" s="44">
        <f t="shared" si="7"/>
        <v>73.56302521008404</v>
      </c>
    </row>
    <row r="121" spans="1:5" ht="48">
      <c r="A121" s="16">
        <v>2</v>
      </c>
      <c r="B121" s="17" t="s">
        <v>124</v>
      </c>
      <c r="C121" s="18" t="s">
        <v>89</v>
      </c>
      <c r="D121" s="44">
        <v>536.7563025210085</v>
      </c>
      <c r="E121" s="44">
        <f t="shared" si="7"/>
        <v>1073.512605042017</v>
      </c>
    </row>
    <row r="122" spans="1:5" ht="48">
      <c r="A122" s="16">
        <v>2</v>
      </c>
      <c r="B122" s="17" t="s">
        <v>124</v>
      </c>
      <c r="C122" s="18" t="s">
        <v>90</v>
      </c>
      <c r="D122" s="44">
        <v>77.6890756302521</v>
      </c>
      <c r="E122" s="44">
        <f t="shared" si="7"/>
        <v>155.3781512605042</v>
      </c>
    </row>
    <row r="123" spans="1:5" ht="156">
      <c r="A123" s="16">
        <v>30</v>
      </c>
      <c r="B123" s="17" t="s">
        <v>122</v>
      </c>
      <c r="C123" s="18" t="s">
        <v>91</v>
      </c>
      <c r="D123" s="44">
        <v>28.50420168067227</v>
      </c>
      <c r="E123" s="44">
        <f t="shared" si="7"/>
        <v>855.1260504201681</v>
      </c>
    </row>
    <row r="124" spans="1:5" ht="156">
      <c r="A124" s="16">
        <v>16</v>
      </c>
      <c r="B124" s="17" t="s">
        <v>122</v>
      </c>
      <c r="C124" s="18" t="s">
        <v>85</v>
      </c>
      <c r="D124" s="44">
        <v>4.957983193277311</v>
      </c>
      <c r="E124" s="44">
        <f t="shared" si="7"/>
        <v>79.32773109243698</v>
      </c>
    </row>
    <row r="125" spans="1:5" ht="16.5">
      <c r="A125" s="13"/>
      <c r="B125" s="15"/>
      <c r="C125" s="14" t="s">
        <v>20</v>
      </c>
      <c r="D125" s="38"/>
      <c r="E125" s="45">
        <f>SUM(E117:E124)</f>
        <v>4247.857142857143</v>
      </c>
    </row>
    <row r="126" spans="1:5" ht="16.5">
      <c r="A126" s="19"/>
      <c r="B126" s="20"/>
      <c r="C126" s="19" t="s">
        <v>29</v>
      </c>
      <c r="D126" s="39"/>
      <c r="E126" s="20"/>
    </row>
    <row r="127" spans="1:5" ht="16.5">
      <c r="A127" s="13"/>
      <c r="B127" s="14">
        <v>4.4</v>
      </c>
      <c r="C127" s="14" t="s">
        <v>79</v>
      </c>
      <c r="D127" s="38"/>
      <c r="E127" s="15"/>
    </row>
    <row r="128" spans="1:5" ht="60">
      <c r="A128" s="16">
        <v>1</v>
      </c>
      <c r="B128" s="17" t="s">
        <v>119</v>
      </c>
      <c r="C128" s="18" t="s">
        <v>100</v>
      </c>
      <c r="D128" s="44">
        <v>672.2773109243698</v>
      </c>
      <c r="E128" s="44">
        <f>+A128*D128</f>
        <v>672.2773109243698</v>
      </c>
    </row>
    <row r="129" spans="1:5" ht="36">
      <c r="A129" s="16">
        <v>2</v>
      </c>
      <c r="B129" s="17" t="s">
        <v>119</v>
      </c>
      <c r="C129" s="18" t="s">
        <v>101</v>
      </c>
      <c r="D129" s="44">
        <v>377.18487394957987</v>
      </c>
      <c r="E129" s="44">
        <f>+A129*D129</f>
        <v>754.3697478991597</v>
      </c>
    </row>
    <row r="130" spans="1:5" ht="48">
      <c r="A130" s="16">
        <v>2</v>
      </c>
      <c r="B130" s="17" t="s">
        <v>119</v>
      </c>
      <c r="C130" s="18" t="s">
        <v>102</v>
      </c>
      <c r="D130" s="44">
        <v>376.70588235294116</v>
      </c>
      <c r="E130" s="44">
        <f>+A130*D130</f>
        <v>753.4117647058823</v>
      </c>
    </row>
    <row r="131" spans="1:5" ht="108">
      <c r="A131" s="16">
        <v>1</v>
      </c>
      <c r="B131" s="17" t="s">
        <v>120</v>
      </c>
      <c r="C131" s="18" t="s">
        <v>66</v>
      </c>
      <c r="D131" s="44">
        <v>3125.420168067227</v>
      </c>
      <c r="E131" s="44">
        <f>+A131*D131</f>
        <v>3125.420168067227</v>
      </c>
    </row>
    <row r="132" spans="1:5" ht="60">
      <c r="A132" s="16">
        <v>1</v>
      </c>
      <c r="B132" s="17" t="s">
        <v>120</v>
      </c>
      <c r="C132" s="18" t="s">
        <v>69</v>
      </c>
      <c r="D132" s="44">
        <v>2093.4873949579833</v>
      </c>
      <c r="E132" s="44">
        <f>+A132*D132</f>
        <v>2093.4873949579833</v>
      </c>
    </row>
    <row r="133" spans="1:5" ht="16.5">
      <c r="A133" s="13"/>
      <c r="B133" s="15"/>
      <c r="C133" s="14" t="s">
        <v>19</v>
      </c>
      <c r="D133" s="38"/>
      <c r="E133" s="45">
        <f>SUM(E128:E132)</f>
        <v>7398.966386554623</v>
      </c>
    </row>
    <row r="134" spans="1:5" ht="16.5">
      <c r="A134" s="19"/>
      <c r="B134" s="20"/>
      <c r="C134" s="19" t="s">
        <v>29</v>
      </c>
      <c r="D134" s="39"/>
      <c r="E134" s="20"/>
    </row>
    <row r="135" spans="1:5" ht="16.5">
      <c r="A135" s="13"/>
      <c r="B135" s="14">
        <v>4.5</v>
      </c>
      <c r="C135" s="14" t="s">
        <v>67</v>
      </c>
      <c r="D135" s="38"/>
      <c r="E135" s="15"/>
    </row>
    <row r="136" spans="1:5" ht="84">
      <c r="A136" s="16">
        <v>1</v>
      </c>
      <c r="B136" s="17" t="s">
        <v>119</v>
      </c>
      <c r="C136" s="18" t="s">
        <v>99</v>
      </c>
      <c r="D136" s="44">
        <v>1204.873949579832</v>
      </c>
      <c r="E136" s="44">
        <f>+A136*D136</f>
        <v>1204.873949579832</v>
      </c>
    </row>
    <row r="137" spans="1:5" ht="120">
      <c r="A137" s="16">
        <v>1</v>
      </c>
      <c r="B137" s="17" t="s">
        <v>120</v>
      </c>
      <c r="C137" s="18" t="s">
        <v>76</v>
      </c>
      <c r="D137" s="44">
        <v>2127.6302521008406</v>
      </c>
      <c r="E137" s="44">
        <f>+A137*D137</f>
        <v>2127.6302521008406</v>
      </c>
    </row>
    <row r="138" spans="1:5" ht="36">
      <c r="A138" s="16">
        <v>1</v>
      </c>
      <c r="B138" s="17" t="s">
        <v>120</v>
      </c>
      <c r="C138" s="18" t="s">
        <v>77</v>
      </c>
      <c r="D138" s="44">
        <v>877.4453781512606</v>
      </c>
      <c r="E138" s="44">
        <f>+A138*D138</f>
        <v>877.4453781512606</v>
      </c>
    </row>
    <row r="139" spans="1:5" ht="36">
      <c r="A139" s="16">
        <v>1</v>
      </c>
      <c r="B139" s="17" t="s">
        <v>120</v>
      </c>
      <c r="C139" s="18" t="s">
        <v>78</v>
      </c>
      <c r="D139" s="44">
        <v>652.9411764705883</v>
      </c>
      <c r="E139" s="44">
        <f>+A139*D139</f>
        <v>652.9411764705883</v>
      </c>
    </row>
    <row r="140" spans="1:5" ht="16.5">
      <c r="A140" s="13"/>
      <c r="B140" s="15"/>
      <c r="C140" s="14" t="s">
        <v>18</v>
      </c>
      <c r="D140" s="38"/>
      <c r="E140" s="45">
        <f>SUM(E136:E139)</f>
        <v>4862.890756302521</v>
      </c>
    </row>
    <row r="141" spans="1:5" ht="17.25" thickBot="1">
      <c r="A141" s="21"/>
      <c r="B141" s="22"/>
      <c r="C141" s="21" t="s">
        <v>29</v>
      </c>
      <c r="D141" s="40"/>
      <c r="E141" s="22"/>
    </row>
    <row r="142" spans="1:5" ht="16.5">
      <c r="A142" s="23"/>
      <c r="B142" s="24"/>
      <c r="C142" s="24" t="s">
        <v>17</v>
      </c>
      <c r="D142" s="41"/>
      <c r="E142" s="46">
        <f>+E105+E114+E125+E133+E140</f>
        <v>33038.03193277311</v>
      </c>
    </row>
    <row r="143" spans="1:5" ht="16.5">
      <c r="A143" s="19"/>
      <c r="B143" s="20"/>
      <c r="C143" s="19" t="s">
        <v>29</v>
      </c>
      <c r="D143" s="39"/>
      <c r="E143" s="20"/>
    </row>
    <row r="144" spans="1:5" ht="17.25" thickBot="1">
      <c r="A144" s="8"/>
      <c r="B144" s="9"/>
      <c r="C144" s="9" t="s">
        <v>108</v>
      </c>
      <c r="D144" s="42"/>
      <c r="E144" s="10"/>
    </row>
    <row r="145" spans="1:5" ht="16.5">
      <c r="A145" s="11"/>
      <c r="B145" s="12"/>
      <c r="C145" s="12"/>
      <c r="D145" s="43"/>
      <c r="E145" s="12"/>
    </row>
    <row r="146" spans="1:5" ht="16.5">
      <c r="A146" s="13"/>
      <c r="B146" s="14">
        <v>5.1</v>
      </c>
      <c r="C146" s="14" t="s">
        <v>60</v>
      </c>
      <c r="D146" s="38"/>
      <c r="E146" s="15"/>
    </row>
    <row r="147" spans="1:5" ht="264">
      <c r="A147" s="16">
        <v>1</v>
      </c>
      <c r="B147" s="17" t="s">
        <v>120</v>
      </c>
      <c r="C147" s="18" t="s">
        <v>62</v>
      </c>
      <c r="D147" s="44">
        <v>2949.5798319327732</v>
      </c>
      <c r="E147" s="44">
        <f>+A147*D147</f>
        <v>2949.5798319327732</v>
      </c>
    </row>
    <row r="148" spans="1:5" ht="16.5">
      <c r="A148" s="13"/>
      <c r="B148" s="15"/>
      <c r="C148" s="14" t="s">
        <v>22</v>
      </c>
      <c r="D148" s="38"/>
      <c r="E148" s="45">
        <f>SUM(E147:E147)</f>
        <v>2949.5798319327732</v>
      </c>
    </row>
    <row r="149" spans="1:5" ht="16.5">
      <c r="A149" s="19"/>
      <c r="B149" s="20"/>
      <c r="C149" s="19" t="s">
        <v>29</v>
      </c>
      <c r="D149" s="39"/>
      <c r="E149" s="20"/>
    </row>
    <row r="150" spans="1:5" ht="16.5">
      <c r="A150" s="13"/>
      <c r="B150" s="14">
        <v>5.2</v>
      </c>
      <c r="C150" s="14" t="s">
        <v>58</v>
      </c>
      <c r="D150" s="38"/>
      <c r="E150" s="15"/>
    </row>
    <row r="151" spans="1:5" ht="96">
      <c r="A151" s="16">
        <v>1</v>
      </c>
      <c r="B151" s="17" t="s">
        <v>120</v>
      </c>
      <c r="C151" s="18" t="s">
        <v>59</v>
      </c>
      <c r="D151" s="44">
        <v>1256.3025210084033</v>
      </c>
      <c r="E151" s="44">
        <f>+A151*D151</f>
        <v>1256.3025210084033</v>
      </c>
    </row>
    <row r="152" spans="1:5" ht="16.5">
      <c r="A152" s="13"/>
      <c r="B152" s="15"/>
      <c r="C152" s="14" t="s">
        <v>24</v>
      </c>
      <c r="D152" s="38"/>
      <c r="E152" s="45">
        <f>SUM(E151:E151)</f>
        <v>1256.3025210084033</v>
      </c>
    </row>
    <row r="153" spans="1:5" ht="17.25" thickBot="1">
      <c r="A153" s="21"/>
      <c r="B153" s="22"/>
      <c r="C153" s="21" t="s">
        <v>29</v>
      </c>
      <c r="D153" s="40"/>
      <c r="E153" s="22"/>
    </row>
    <row r="154" spans="1:5" ht="16.5">
      <c r="A154" s="23"/>
      <c r="B154" s="24"/>
      <c r="C154" s="24" t="s">
        <v>23</v>
      </c>
      <c r="D154" s="41"/>
      <c r="E154" s="46">
        <f>+E148+E152</f>
        <v>4205.882352941177</v>
      </c>
    </row>
    <row r="155" spans="1:5" ht="16.5">
      <c r="A155" s="19"/>
      <c r="B155" s="20"/>
      <c r="C155" s="19" t="s">
        <v>29</v>
      </c>
      <c r="D155" s="39"/>
      <c r="E155" s="20"/>
    </row>
    <row r="156" spans="1:5" ht="17.25" thickBot="1">
      <c r="A156" s="8"/>
      <c r="B156" s="9"/>
      <c r="C156" s="9" t="s">
        <v>109</v>
      </c>
      <c r="D156" s="42"/>
      <c r="E156" s="10"/>
    </row>
    <row r="157" spans="1:5" ht="16.5">
      <c r="A157" s="11">
        <v>0</v>
      </c>
      <c r="B157" s="12"/>
      <c r="C157" s="12"/>
      <c r="D157" s="43"/>
      <c r="E157" s="12"/>
    </row>
    <row r="158" spans="1:5" ht="16.5">
      <c r="A158" s="13"/>
      <c r="B158" s="14">
        <v>6.1</v>
      </c>
      <c r="C158" s="14" t="s">
        <v>52</v>
      </c>
      <c r="D158" s="38"/>
      <c r="E158" s="15"/>
    </row>
    <row r="159" spans="1:5" ht="84">
      <c r="A159" s="16">
        <v>1</v>
      </c>
      <c r="B159" s="17" t="s">
        <v>120</v>
      </c>
      <c r="C159" s="18" t="s">
        <v>54</v>
      </c>
      <c r="D159" s="44">
        <v>1252.1008403361345</v>
      </c>
      <c r="E159" s="44">
        <f>+A159*D159</f>
        <v>1252.1008403361345</v>
      </c>
    </row>
    <row r="160" spans="1:5" ht="16.5">
      <c r="A160" s="13"/>
      <c r="B160" s="15"/>
      <c r="C160" s="14" t="s">
        <v>26</v>
      </c>
      <c r="D160" s="38"/>
      <c r="E160" s="45">
        <f>SUM(E159:E159)</f>
        <v>1252.1008403361345</v>
      </c>
    </row>
    <row r="161" spans="1:5" ht="16.5">
      <c r="A161" s="19"/>
      <c r="B161" s="20"/>
      <c r="C161" s="19" t="s">
        <v>29</v>
      </c>
      <c r="D161" s="39"/>
      <c r="E161" s="20"/>
    </row>
    <row r="162" spans="1:5" ht="16.5">
      <c r="A162" s="13"/>
      <c r="B162" s="14">
        <v>6.2</v>
      </c>
      <c r="C162" s="14" t="s">
        <v>53</v>
      </c>
      <c r="D162" s="38"/>
      <c r="E162" s="15"/>
    </row>
    <row r="163" spans="1:5" ht="84">
      <c r="A163" s="16">
        <v>1</v>
      </c>
      <c r="B163" s="17" t="s">
        <v>120</v>
      </c>
      <c r="C163" s="18" t="s">
        <v>63</v>
      </c>
      <c r="D163" s="44">
        <v>294.11764705882354</v>
      </c>
      <c r="E163" s="44">
        <f>+A163*D163</f>
        <v>294.11764705882354</v>
      </c>
    </row>
    <row r="164" spans="1:5" ht="16.5">
      <c r="A164" s="13"/>
      <c r="B164" s="15"/>
      <c r="C164" s="14" t="s">
        <v>27</v>
      </c>
      <c r="D164" s="38"/>
      <c r="E164" s="45">
        <f>SUM(E163:E163)</f>
        <v>294.11764705882354</v>
      </c>
    </row>
    <row r="165" spans="1:5" ht="17.25" thickBot="1">
      <c r="A165" s="21">
        <v>0</v>
      </c>
      <c r="B165" s="22"/>
      <c r="C165" s="21" t="s">
        <v>29</v>
      </c>
      <c r="D165" s="22"/>
      <c r="E165" s="22"/>
    </row>
    <row r="166" spans="1:5" ht="16.5">
      <c r="A166" s="23"/>
      <c r="B166" s="24"/>
      <c r="C166" s="24" t="s">
        <v>25</v>
      </c>
      <c r="D166" s="24"/>
      <c r="E166" s="46">
        <f>+E160+E164</f>
        <v>1546.2184873949582</v>
      </c>
    </row>
    <row r="167" spans="1:5" ht="16.5">
      <c r="A167" s="20"/>
      <c r="B167" s="20"/>
      <c r="C167" s="19" t="s">
        <v>29</v>
      </c>
      <c r="D167" s="20"/>
      <c r="E167" s="20"/>
    </row>
    <row r="168" spans="1:5" ht="17.25" thickBot="1">
      <c r="A168" s="25"/>
      <c r="B168" s="25"/>
      <c r="C168" s="30" t="s">
        <v>28</v>
      </c>
      <c r="D168" s="25"/>
      <c r="E168" s="25"/>
    </row>
    <row r="169" spans="1:5" ht="17.25" thickTop="1">
      <c r="A169" s="20"/>
      <c r="B169" s="20"/>
      <c r="C169" s="20"/>
      <c r="D169" s="20"/>
      <c r="E169" s="20"/>
    </row>
    <row r="170" spans="1:5" s="4" customFormat="1" ht="15">
      <c r="A170" s="26">
        <v>0</v>
      </c>
      <c r="B170" s="27"/>
      <c r="C170" s="27" t="str">
        <f>CONCATENATE("TOTAL ",C5)</f>
        <v>TOTAL CAPÍTULO 1 - INSTALACIÓN DESHUMECTADORA - (ETAPA 1)</v>
      </c>
      <c r="D170" s="27"/>
      <c r="E170" s="47">
        <f>+E44</f>
        <v>94816.35294117643</v>
      </c>
    </row>
    <row r="171" spans="1:5" ht="16.5">
      <c r="A171" s="19">
        <v>0</v>
      </c>
      <c r="B171" s="20"/>
      <c r="C171" s="20"/>
      <c r="D171" s="20"/>
      <c r="E171" s="48"/>
    </row>
    <row r="172" spans="1:5" ht="16.5">
      <c r="A172" s="26">
        <v>0</v>
      </c>
      <c r="B172" s="27"/>
      <c r="C172" s="27" t="str">
        <f>CONCATENATE("TOTAL ",C46)</f>
        <v>TOTAL CAPÍTULO 2 - INSTALACIÓN DESHUMECTADORA - (ETAPA 2)</v>
      </c>
      <c r="D172" s="27"/>
      <c r="E172" s="47">
        <f>+E85</f>
        <v>91759.73109243697</v>
      </c>
    </row>
    <row r="173" spans="1:5" ht="16.5">
      <c r="A173" s="19">
        <v>0</v>
      </c>
      <c r="B173" s="20"/>
      <c r="C173" s="20"/>
      <c r="D173" s="20"/>
      <c r="E173" s="48"/>
    </row>
    <row r="174" spans="1:5" ht="16.5">
      <c r="A174" s="26">
        <v>0</v>
      </c>
      <c r="B174" s="27"/>
      <c r="C174" s="27" t="str">
        <f>CONCATENATE("TOTAL ",C87)</f>
        <v>TOTAL CAPÍTULO 3 - DESMONTAJE INSTALACIONES  - (ETAPA 1)</v>
      </c>
      <c r="D174" s="27"/>
      <c r="E174" s="47">
        <f>+E97</f>
        <v>9806.638655462186</v>
      </c>
    </row>
    <row r="175" spans="1:5" ht="16.5">
      <c r="A175" s="19">
        <v>0</v>
      </c>
      <c r="B175" s="20"/>
      <c r="C175" s="20"/>
      <c r="D175" s="20"/>
      <c r="E175" s="48"/>
    </row>
    <row r="176" spans="1:5" ht="16.5">
      <c r="A176" s="26">
        <v>0</v>
      </c>
      <c r="B176" s="27"/>
      <c r="C176" s="27" t="str">
        <f>CONCATENATE("TOTAL ",C99)</f>
        <v>TOTAL CAPÍTULO 4 - INSTALACIÓN ELÉCTRICA y CONTROL  - (ETAPA 1)</v>
      </c>
      <c r="D176" s="27"/>
      <c r="E176" s="47">
        <f>+E142</f>
        <v>33038.03193277311</v>
      </c>
    </row>
    <row r="177" spans="1:5" ht="16.5">
      <c r="A177" s="19" t="s">
        <v>118</v>
      </c>
      <c r="B177" s="20"/>
      <c r="C177" s="20"/>
      <c r="D177" s="20"/>
      <c r="E177" s="48"/>
    </row>
    <row r="178" spans="1:5" ht="16.5">
      <c r="A178" s="26" t="s">
        <v>118</v>
      </c>
      <c r="B178" s="27"/>
      <c r="C178" s="27" t="str">
        <f>CONCATENATE("TOTAL ",C144)</f>
        <v>TOTAL CAPÍTULO 5 - LEGALIZACIÓN  - (ETAPA 2)</v>
      </c>
      <c r="D178" s="27"/>
      <c r="E178" s="47">
        <f>+E154</f>
        <v>4205.882352941177</v>
      </c>
    </row>
    <row r="179" spans="1:5" ht="16.5">
      <c r="A179" s="19" t="s">
        <v>118</v>
      </c>
      <c r="B179" s="20"/>
      <c r="C179" s="20"/>
      <c r="D179" s="20"/>
      <c r="E179" s="48"/>
    </row>
    <row r="180" spans="1:5" ht="16.5">
      <c r="A180" s="26">
        <v>1</v>
      </c>
      <c r="B180" s="27"/>
      <c r="C180" s="27" t="str">
        <f>CONCATENATE("TOTAL ",C156)</f>
        <v>TOTAL CAPÍTULO 6 - DOCUMENTACIÓN  - (ETAPA 2)</v>
      </c>
      <c r="D180" s="27"/>
      <c r="E180" s="47">
        <f>+E166</f>
        <v>1546.2184873949582</v>
      </c>
    </row>
    <row r="181" spans="1:5" ht="17.25" thickBot="1">
      <c r="A181" s="28">
        <v>0</v>
      </c>
      <c r="B181" s="29"/>
      <c r="C181" s="29"/>
      <c r="D181" s="29"/>
      <c r="E181" s="29"/>
    </row>
    <row r="182" spans="1:5" ht="30" customHeight="1" thickTop="1">
      <c r="A182" s="49"/>
      <c r="B182" s="49"/>
      <c r="C182" s="50" t="s">
        <v>115</v>
      </c>
      <c r="D182" s="49"/>
      <c r="E182" s="49"/>
    </row>
    <row r="183" spans="1:5" ht="16.5">
      <c r="A183" s="51"/>
      <c r="B183" s="51"/>
      <c r="C183" s="52"/>
      <c r="D183" s="51"/>
      <c r="E183" s="51"/>
    </row>
    <row r="184" spans="1:5" s="59" customFormat="1" ht="24.75" customHeight="1">
      <c r="A184" s="56"/>
      <c r="B184" s="57"/>
      <c r="C184" s="58" t="s">
        <v>103</v>
      </c>
      <c r="D184" s="58"/>
      <c r="E184" s="58">
        <f>+E170+E172+E174+E176+E178+E180</f>
        <v>235172.85546218482</v>
      </c>
    </row>
    <row r="185" spans="1:5" ht="24.75" customHeight="1">
      <c r="A185" s="31"/>
      <c r="B185" s="32"/>
      <c r="C185" s="36" t="s">
        <v>112</v>
      </c>
      <c r="D185" s="36"/>
      <c r="E185" s="36">
        <f>E184*0.13</f>
        <v>30572.471210084026</v>
      </c>
    </row>
    <row r="186" spans="1:5" ht="24.75" customHeight="1">
      <c r="A186" s="31"/>
      <c r="B186" s="32"/>
      <c r="C186" s="36" t="s">
        <v>113</v>
      </c>
      <c r="D186" s="36"/>
      <c r="E186" s="36">
        <f>E184*0.06</f>
        <v>14110.371327731089</v>
      </c>
    </row>
    <row r="187" spans="1:5" ht="24.75" customHeight="1">
      <c r="A187" s="31"/>
      <c r="B187" s="32"/>
      <c r="C187" s="36" t="s">
        <v>111</v>
      </c>
      <c r="D187" s="36"/>
      <c r="E187" s="36">
        <f>+E184+E185+E186</f>
        <v>279855.698</v>
      </c>
    </row>
    <row r="188" spans="1:5" ht="24.75" customHeight="1">
      <c r="A188" s="31"/>
      <c r="B188" s="32"/>
      <c r="C188" s="36" t="s">
        <v>104</v>
      </c>
      <c r="D188" s="36"/>
      <c r="E188" s="36">
        <f>+E187*1.21-E187</f>
        <v>58769.69657999999</v>
      </c>
    </row>
    <row r="189" spans="1:5" ht="17.25" thickBot="1">
      <c r="A189" s="51"/>
      <c r="B189" s="51"/>
      <c r="C189" s="52"/>
      <c r="D189" s="51"/>
      <c r="E189" s="51"/>
    </row>
    <row r="190" spans="1:5" ht="30" customHeight="1">
      <c r="A190" s="33"/>
      <c r="B190" s="34"/>
      <c r="C190" s="37" t="s">
        <v>114</v>
      </c>
      <c r="D190" s="35"/>
      <c r="E190" s="37">
        <f>+E187*1.21</f>
        <v>338625.39457999996</v>
      </c>
    </row>
    <row r="191" spans="1:5" ht="17.25">
      <c r="A191" s="2"/>
      <c r="B191" s="2"/>
      <c r="C191" s="2"/>
      <c r="D191" s="2"/>
      <c r="E191" s="2"/>
    </row>
    <row r="192" spans="1:5" ht="17.25">
      <c r="A192" s="2"/>
      <c r="B192" s="2"/>
      <c r="C192" s="2"/>
      <c r="D192" s="2"/>
      <c r="E192" s="2"/>
    </row>
    <row r="193" spans="1:5" ht="17.25">
      <c r="A193" s="2"/>
      <c r="B193" s="2"/>
      <c r="C193" s="2"/>
      <c r="D193" s="2"/>
      <c r="E193" s="2"/>
    </row>
    <row r="194" spans="1:5" ht="17.25">
      <c r="A194" s="2"/>
      <c r="B194" s="2"/>
      <c r="C194" s="2"/>
      <c r="D194" s="2"/>
      <c r="E194" s="2"/>
    </row>
    <row r="195" spans="1:5" ht="17.25">
      <c r="A195" s="2"/>
      <c r="B195" s="2"/>
      <c r="C195" s="2"/>
      <c r="D195" s="2"/>
      <c r="E195" s="2"/>
    </row>
    <row r="196" spans="1:5" ht="17.25">
      <c r="A196" s="2"/>
      <c r="B196" s="2"/>
      <c r="C196" s="2"/>
      <c r="D196" s="2"/>
      <c r="E196" s="2"/>
    </row>
    <row r="197" spans="1:5" ht="42" customHeight="1">
      <c r="A197" s="2"/>
      <c r="B197" s="2"/>
      <c r="C197" s="2"/>
      <c r="D197" s="2"/>
      <c r="E197" s="2"/>
    </row>
    <row r="198" spans="1:5" ht="17.25">
      <c r="A198" s="2"/>
      <c r="B198" s="2"/>
      <c r="C198" s="2"/>
      <c r="D198" s="2"/>
      <c r="E198" s="2"/>
    </row>
    <row r="199" spans="1:5" ht="17.25">
      <c r="A199" s="2"/>
      <c r="B199" s="2"/>
      <c r="C199" s="2"/>
      <c r="D199" s="2"/>
      <c r="E199" s="2"/>
    </row>
    <row r="200" spans="1:5" ht="17.25">
      <c r="A200" s="2"/>
      <c r="B200" s="2"/>
      <c r="C200" s="2"/>
      <c r="D200" s="2"/>
      <c r="E200" s="2"/>
    </row>
    <row r="201" spans="1:5" ht="17.25">
      <c r="A201" s="2"/>
      <c r="B201" s="2"/>
      <c r="C201" s="2"/>
      <c r="D201" s="2"/>
      <c r="E201" s="2"/>
    </row>
    <row r="202" spans="1:5" ht="17.25">
      <c r="A202" s="2"/>
      <c r="B202" s="2"/>
      <c r="C202" s="2"/>
      <c r="D202" s="2"/>
      <c r="E202" s="2"/>
    </row>
    <row r="203" spans="1:5" ht="17.25">
      <c r="A203" s="2"/>
      <c r="B203" s="2"/>
      <c r="C203" s="2"/>
      <c r="D203" s="2"/>
      <c r="E203" s="2"/>
    </row>
    <row r="204" spans="1:5" ht="17.25">
      <c r="A204" s="2"/>
      <c r="B204" s="2"/>
      <c r="C204" s="2"/>
      <c r="D204" s="2"/>
      <c r="E204" s="2"/>
    </row>
    <row r="205" spans="1:5" ht="17.25">
      <c r="A205" s="2"/>
      <c r="B205" s="2"/>
      <c r="C205" s="2"/>
      <c r="D205" s="2"/>
      <c r="E205" s="2"/>
    </row>
    <row r="206" spans="1:5" ht="17.25">
      <c r="A206" s="2"/>
      <c r="B206" s="2"/>
      <c r="C206" s="2"/>
      <c r="D206" s="2"/>
      <c r="E206" s="2"/>
    </row>
    <row r="207" spans="1:5" ht="17.25">
      <c r="A207" s="2"/>
      <c r="B207" s="2"/>
      <c r="C207" s="2"/>
      <c r="D207" s="2"/>
      <c r="E207" s="2"/>
    </row>
    <row r="208" spans="1:5" ht="17.25">
      <c r="A208" s="2"/>
      <c r="B208" s="2"/>
      <c r="C208" s="2"/>
      <c r="D208" s="2"/>
      <c r="E208" s="2"/>
    </row>
    <row r="209" spans="1:5" ht="17.25">
      <c r="A209" s="2"/>
      <c r="B209" s="2"/>
      <c r="C209" s="2"/>
      <c r="D209" s="2"/>
      <c r="E209" s="2"/>
    </row>
    <row r="210" spans="1:5" ht="17.25">
      <c r="A210" s="2"/>
      <c r="B210" s="2"/>
      <c r="C210" s="2"/>
      <c r="D210" s="2"/>
      <c r="E210" s="2"/>
    </row>
    <row r="211" spans="1:5" ht="17.25">
      <c r="A211" s="2"/>
      <c r="B211" s="2"/>
      <c r="C211" s="2"/>
      <c r="D211" s="2"/>
      <c r="E211" s="2"/>
    </row>
    <row r="212" spans="1:5" ht="17.25">
      <c r="A212" s="2"/>
      <c r="B212" s="2"/>
      <c r="C212" s="2"/>
      <c r="D212" s="2"/>
      <c r="E212" s="2"/>
    </row>
    <row r="213" spans="1:5" ht="17.25">
      <c r="A213" s="2"/>
      <c r="B213" s="2"/>
      <c r="C213" s="2"/>
      <c r="D213" s="2"/>
      <c r="E213" s="2"/>
    </row>
    <row r="214" spans="1:5" ht="17.25">
      <c r="A214" s="2"/>
      <c r="B214" s="2"/>
      <c r="C214" s="2"/>
      <c r="D214" s="2"/>
      <c r="E214" s="2"/>
    </row>
    <row r="215" spans="1:5" ht="17.25">
      <c r="A215" s="2"/>
      <c r="B215" s="2"/>
      <c r="C215" s="2"/>
      <c r="D215" s="2"/>
      <c r="E215" s="2"/>
    </row>
    <row r="216" spans="1:5" ht="17.25">
      <c r="A216" s="2"/>
      <c r="B216" s="2"/>
      <c r="C216" s="2"/>
      <c r="D216" s="2"/>
      <c r="E216" s="2"/>
    </row>
    <row r="217" spans="1:5" ht="17.25">
      <c r="A217" s="2"/>
      <c r="B217" s="2"/>
      <c r="C217" s="2"/>
      <c r="D217" s="2"/>
      <c r="E217" s="2"/>
    </row>
    <row r="218" spans="1:5" ht="17.25">
      <c r="A218" s="2"/>
      <c r="B218" s="2"/>
      <c r="C218" s="2"/>
      <c r="D218" s="2"/>
      <c r="E218" s="2"/>
    </row>
    <row r="219" spans="1:5" ht="17.25">
      <c r="A219" s="2"/>
      <c r="B219" s="2"/>
      <c r="C219" s="2"/>
      <c r="D219" s="2"/>
      <c r="E219" s="2"/>
    </row>
    <row r="220" spans="1:5" ht="17.25">
      <c r="A220" s="2"/>
      <c r="B220" s="2"/>
      <c r="C220" s="2"/>
      <c r="D220" s="2"/>
      <c r="E220" s="2"/>
    </row>
    <row r="221" spans="1:5" ht="17.25">
      <c r="A221" s="2"/>
      <c r="B221" s="2"/>
      <c r="C221" s="2"/>
      <c r="D221" s="2"/>
      <c r="E221" s="2"/>
    </row>
    <row r="222" spans="1:5" ht="17.25">
      <c r="A222" s="2"/>
      <c r="B222" s="2"/>
      <c r="C222" s="2"/>
      <c r="D222" s="2"/>
      <c r="E222" s="2"/>
    </row>
    <row r="223" spans="1:5" ht="17.25">
      <c r="A223" s="2"/>
      <c r="B223" s="2"/>
      <c r="C223" s="2"/>
      <c r="D223" s="2"/>
      <c r="E223" s="2"/>
    </row>
    <row r="224" spans="1:5" ht="17.25">
      <c r="A224" s="2"/>
      <c r="B224" s="2"/>
      <c r="C224" s="2"/>
      <c r="D224" s="2"/>
      <c r="E224" s="2"/>
    </row>
    <row r="225" spans="1:5" ht="17.25">
      <c r="A225" s="2"/>
      <c r="B225" s="2"/>
      <c r="C225" s="2"/>
      <c r="D225" s="2"/>
      <c r="E225" s="2"/>
    </row>
    <row r="226" spans="1:5" ht="17.25">
      <c r="A226" s="2"/>
      <c r="B226" s="2"/>
      <c r="C226" s="2"/>
      <c r="D226" s="2"/>
      <c r="E226" s="2"/>
    </row>
    <row r="227" spans="1:5" ht="17.25">
      <c r="A227" s="2"/>
      <c r="B227" s="2"/>
      <c r="C227" s="2"/>
      <c r="D227" s="2"/>
      <c r="E227" s="2"/>
    </row>
    <row r="228" spans="1:5" ht="17.25">
      <c r="A228" s="2"/>
      <c r="B228" s="2"/>
      <c r="C228" s="2"/>
      <c r="D228" s="2"/>
      <c r="E228" s="2"/>
    </row>
    <row r="229" spans="1:5" ht="17.25">
      <c r="A229" s="2"/>
      <c r="B229" s="2"/>
      <c r="C229" s="2"/>
      <c r="D229" s="2"/>
      <c r="E229" s="2"/>
    </row>
    <row r="230" spans="1:5" ht="17.25">
      <c r="A230" s="2"/>
      <c r="B230" s="2"/>
      <c r="C230" s="2"/>
      <c r="D230" s="2"/>
      <c r="E230" s="2"/>
    </row>
    <row r="231" spans="1:5" ht="17.25">
      <c r="A231" s="2"/>
      <c r="B231" s="2"/>
      <c r="C231" s="2"/>
      <c r="D231" s="2"/>
      <c r="E231" s="2"/>
    </row>
    <row r="232" spans="1:5" ht="17.25">
      <c r="A232" s="2"/>
      <c r="B232" s="2"/>
      <c r="C232" s="2"/>
      <c r="D232" s="2"/>
      <c r="E232" s="2"/>
    </row>
    <row r="233" spans="1:5" ht="17.25">
      <c r="A233" s="2"/>
      <c r="B233" s="2"/>
      <c r="C233" s="2"/>
      <c r="D233" s="2"/>
      <c r="E233" s="2"/>
    </row>
    <row r="234" spans="1:5" ht="17.25">
      <c r="A234" s="2"/>
      <c r="B234" s="2"/>
      <c r="C234" s="2"/>
      <c r="D234" s="2"/>
      <c r="E234" s="2"/>
    </row>
    <row r="235" spans="1:5" ht="17.25">
      <c r="A235" s="2"/>
      <c r="B235" s="2"/>
      <c r="C235" s="2"/>
      <c r="D235" s="2"/>
      <c r="E235" s="2"/>
    </row>
    <row r="236" spans="1:5" ht="17.25">
      <c r="A236" s="2"/>
      <c r="B236" s="2"/>
      <c r="C236" s="2"/>
      <c r="D236" s="2"/>
      <c r="E236" s="2"/>
    </row>
    <row r="237" spans="1:5" ht="17.25">
      <c r="A237" s="2"/>
      <c r="B237" s="2"/>
      <c r="C237" s="2"/>
      <c r="D237" s="2"/>
      <c r="E237" s="2"/>
    </row>
    <row r="238" spans="1:5" ht="17.25">
      <c r="A238" s="2"/>
      <c r="B238" s="2"/>
      <c r="C238" s="2"/>
      <c r="D238" s="2"/>
      <c r="E238" s="2"/>
    </row>
    <row r="239" spans="1:5" ht="17.25">
      <c r="A239" s="2"/>
      <c r="B239" s="2"/>
      <c r="C239" s="2"/>
      <c r="D239" s="2"/>
      <c r="E239" s="2"/>
    </row>
    <row r="240" spans="1:5" ht="17.25">
      <c r="A240" s="2"/>
      <c r="B240" s="2"/>
      <c r="C240" s="2"/>
      <c r="D240" s="2"/>
      <c r="E240" s="2"/>
    </row>
    <row r="241" spans="1:5" ht="17.25">
      <c r="A241" s="2"/>
      <c r="B241" s="2"/>
      <c r="C241" s="2"/>
      <c r="D241" s="2"/>
      <c r="E241" s="2"/>
    </row>
    <row r="242" spans="1:5" ht="17.25">
      <c r="A242" s="2"/>
      <c r="B242" s="2"/>
      <c r="C242" s="2"/>
      <c r="D242" s="2"/>
      <c r="E242" s="2"/>
    </row>
    <row r="243" spans="1:5" ht="17.25">
      <c r="A243" s="2"/>
      <c r="B243" s="2"/>
      <c r="C243" s="2"/>
      <c r="D243" s="2"/>
      <c r="E243" s="2"/>
    </row>
    <row r="244" spans="1:5" ht="17.25">
      <c r="A244" s="2"/>
      <c r="B244" s="2"/>
      <c r="C244" s="2"/>
      <c r="D244" s="2"/>
      <c r="E244" s="2"/>
    </row>
    <row r="245" spans="1:5" ht="17.25">
      <c r="A245" s="2"/>
      <c r="B245" s="2"/>
      <c r="C245" s="2"/>
      <c r="D245" s="2"/>
      <c r="E245" s="2"/>
    </row>
    <row r="246" spans="1:5" ht="17.25">
      <c r="A246" s="2"/>
      <c r="B246" s="2"/>
      <c r="C246" s="2"/>
      <c r="D246" s="2"/>
      <c r="E246" s="2"/>
    </row>
    <row r="247" spans="1:5" ht="17.25">
      <c r="A247" s="2"/>
      <c r="B247" s="2"/>
      <c r="C247" s="2"/>
      <c r="D247" s="2"/>
      <c r="E247" s="2"/>
    </row>
    <row r="248" spans="1:5" ht="17.25">
      <c r="A248" s="2"/>
      <c r="B248" s="2"/>
      <c r="C248" s="2"/>
      <c r="D248" s="2"/>
      <c r="E248" s="2"/>
    </row>
    <row r="249" spans="1:5" ht="17.25">
      <c r="A249" s="2"/>
      <c r="B249" s="2"/>
      <c r="C249" s="2"/>
      <c r="D249" s="2"/>
      <c r="E249" s="2"/>
    </row>
    <row r="250" spans="1:5" ht="17.25">
      <c r="A250" s="2"/>
      <c r="B250" s="2"/>
      <c r="C250" s="2"/>
      <c r="D250" s="2"/>
      <c r="E250" s="2"/>
    </row>
    <row r="251" spans="1:5" ht="17.25">
      <c r="A251" s="2"/>
      <c r="B251" s="2"/>
      <c r="C251" s="2"/>
      <c r="D251" s="2"/>
      <c r="E251" s="2"/>
    </row>
    <row r="252" spans="1:5" ht="17.25">
      <c r="A252" s="2"/>
      <c r="B252" s="2"/>
      <c r="C252" s="2"/>
      <c r="D252" s="2"/>
      <c r="E252" s="2"/>
    </row>
    <row r="253" spans="1:5" ht="17.25">
      <c r="A253" s="2"/>
      <c r="B253" s="2"/>
      <c r="C253" s="2"/>
      <c r="D253" s="2"/>
      <c r="E253" s="2"/>
    </row>
    <row r="254" spans="1:5" ht="17.25">
      <c r="A254" s="2"/>
      <c r="B254" s="2"/>
      <c r="C254" s="2"/>
      <c r="D254" s="2"/>
      <c r="E254" s="2"/>
    </row>
    <row r="255" spans="1:5" ht="17.25">
      <c r="A255" s="2"/>
      <c r="B255" s="2"/>
      <c r="C255" s="2"/>
      <c r="D255" s="2"/>
      <c r="E255" s="2"/>
    </row>
    <row r="256" spans="1:5" ht="17.25">
      <c r="A256" s="2"/>
      <c r="B256" s="2"/>
      <c r="C256" s="2"/>
      <c r="D256" s="2"/>
      <c r="E256" s="2"/>
    </row>
    <row r="257" spans="1:5" ht="17.25">
      <c r="A257" s="2"/>
      <c r="B257" s="2"/>
      <c r="C257" s="2"/>
      <c r="D257" s="2"/>
      <c r="E257" s="2"/>
    </row>
    <row r="258" spans="1:5" ht="17.25">
      <c r="A258" s="2"/>
      <c r="B258" s="2"/>
      <c r="C258" s="2"/>
      <c r="D258" s="2"/>
      <c r="E258" s="2"/>
    </row>
    <row r="259" spans="1:5" ht="17.25">
      <c r="A259" s="2"/>
      <c r="B259" s="2"/>
      <c r="C259" s="2"/>
      <c r="D259" s="2"/>
      <c r="E259" s="2"/>
    </row>
    <row r="260" spans="1:5" ht="17.25">
      <c r="A260" s="2"/>
      <c r="B260" s="2"/>
      <c r="C260" s="2"/>
      <c r="D260" s="2"/>
      <c r="E260" s="2"/>
    </row>
    <row r="261" spans="1:5" ht="17.25">
      <c r="A261" s="2"/>
      <c r="B261" s="2"/>
      <c r="C261" s="2"/>
      <c r="D261" s="2"/>
      <c r="E261" s="2"/>
    </row>
    <row r="262" spans="1:5" ht="17.25">
      <c r="A262" s="2"/>
      <c r="B262" s="2"/>
      <c r="C262" s="2"/>
      <c r="D262" s="2"/>
      <c r="E262" s="2"/>
    </row>
    <row r="263" spans="1:5" ht="17.25">
      <c r="A263" s="2"/>
      <c r="B263" s="2"/>
      <c r="C263" s="2"/>
      <c r="D263" s="2"/>
      <c r="E263" s="2"/>
    </row>
    <row r="264" spans="1:5" ht="17.25">
      <c r="A264" s="2"/>
      <c r="B264" s="2"/>
      <c r="C264" s="2"/>
      <c r="D264" s="2"/>
      <c r="E264" s="2"/>
    </row>
    <row r="265" spans="1:5" ht="17.25">
      <c r="A265" s="2"/>
      <c r="B265" s="2"/>
      <c r="C265" s="2"/>
      <c r="D265" s="2"/>
      <c r="E265" s="2"/>
    </row>
    <row r="266" spans="1:5" ht="17.25">
      <c r="A266" s="2"/>
      <c r="B266" s="2"/>
      <c r="C266" s="2"/>
      <c r="D266" s="2"/>
      <c r="E266" s="2"/>
    </row>
    <row r="267" spans="1:5" ht="17.25">
      <c r="A267" s="2"/>
      <c r="B267" s="2"/>
      <c r="C267" s="2"/>
      <c r="D267" s="2"/>
      <c r="E267" s="2"/>
    </row>
    <row r="268" spans="1:5" ht="17.25">
      <c r="A268" s="2"/>
      <c r="B268" s="2"/>
      <c r="C268" s="2"/>
      <c r="D268" s="2"/>
      <c r="E268" s="2"/>
    </row>
    <row r="269" spans="1:5" ht="17.25">
      <c r="A269" s="2"/>
      <c r="B269" s="2"/>
      <c r="C269" s="2"/>
      <c r="D269" s="2"/>
      <c r="E269" s="2"/>
    </row>
    <row r="270" spans="1:5" ht="17.25">
      <c r="A270" s="2"/>
      <c r="B270" s="2"/>
      <c r="C270" s="2"/>
      <c r="D270" s="2"/>
      <c r="E270" s="2"/>
    </row>
    <row r="271" spans="1:5" ht="17.25">
      <c r="A271" s="2"/>
      <c r="B271" s="2"/>
      <c r="C271" s="2"/>
      <c r="D271" s="2"/>
      <c r="E271" s="2"/>
    </row>
    <row r="272" spans="1:5" ht="17.25">
      <c r="A272" s="2"/>
      <c r="B272" s="2"/>
      <c r="C272" s="2"/>
      <c r="D272" s="2"/>
      <c r="E272" s="2"/>
    </row>
    <row r="273" spans="1:5" ht="17.25">
      <c r="A273" s="2"/>
      <c r="B273" s="2"/>
      <c r="C273" s="2"/>
      <c r="D273" s="2"/>
      <c r="E273" s="2"/>
    </row>
    <row r="274" spans="1:5" ht="17.25">
      <c r="A274" s="2"/>
      <c r="B274" s="2"/>
      <c r="C274" s="2"/>
      <c r="D274" s="2"/>
      <c r="E274" s="2"/>
    </row>
    <row r="275" spans="1:5" ht="17.25">
      <c r="A275" s="2"/>
      <c r="B275" s="2"/>
      <c r="C275" s="2"/>
      <c r="D275" s="2"/>
      <c r="E275" s="2"/>
    </row>
    <row r="276" spans="1:5" ht="17.25">
      <c r="A276" s="2"/>
      <c r="B276" s="2"/>
      <c r="C276" s="2"/>
      <c r="D276" s="2"/>
      <c r="E276" s="2"/>
    </row>
    <row r="277" spans="1:5" ht="17.25">
      <c r="A277" s="2"/>
      <c r="B277" s="2"/>
      <c r="C277" s="2"/>
      <c r="D277" s="2"/>
      <c r="E277" s="2"/>
    </row>
    <row r="278" spans="1:5" ht="17.25">
      <c r="A278" s="2"/>
      <c r="B278" s="2"/>
      <c r="C278" s="2"/>
      <c r="D278" s="2"/>
      <c r="E278" s="2"/>
    </row>
    <row r="279" spans="1:5" ht="17.25">
      <c r="A279" s="2"/>
      <c r="B279" s="2"/>
      <c r="C279" s="2"/>
      <c r="D279" s="2"/>
      <c r="E279" s="2"/>
    </row>
    <row r="280" spans="1:5" ht="17.25">
      <c r="A280" s="2"/>
      <c r="B280" s="2"/>
      <c r="C280" s="2"/>
      <c r="D280" s="2"/>
      <c r="E280" s="2"/>
    </row>
    <row r="281" spans="1:5" ht="17.25">
      <c r="A281" s="2"/>
      <c r="B281" s="2"/>
      <c r="C281" s="2"/>
      <c r="D281" s="2"/>
      <c r="E281" s="2"/>
    </row>
    <row r="282" spans="1:5" ht="17.25">
      <c r="A282" s="2"/>
      <c r="B282" s="2"/>
      <c r="C282" s="2"/>
      <c r="D282" s="2"/>
      <c r="E282" s="2"/>
    </row>
    <row r="283" spans="1:5" ht="17.25">
      <c r="A283" s="2"/>
      <c r="B283" s="2"/>
      <c r="C283" s="2"/>
      <c r="D283" s="2"/>
      <c r="E283" s="2"/>
    </row>
    <row r="284" spans="1:5" ht="17.25">
      <c r="A284" s="2"/>
      <c r="B284" s="2"/>
      <c r="C284" s="2"/>
      <c r="D284" s="2"/>
      <c r="E284" s="2"/>
    </row>
    <row r="285" spans="1:5" ht="17.25">
      <c r="A285" s="2"/>
      <c r="B285" s="2"/>
      <c r="C285" s="2"/>
      <c r="D285" s="2"/>
      <c r="E285" s="2"/>
    </row>
    <row r="286" spans="1:5" ht="17.25">
      <c r="A286" s="2"/>
      <c r="B286" s="2"/>
      <c r="C286" s="2"/>
      <c r="D286" s="2"/>
      <c r="E286" s="2"/>
    </row>
    <row r="287" spans="1:5" ht="17.25">
      <c r="A287" s="2"/>
      <c r="B287" s="2"/>
      <c r="C287" s="2"/>
      <c r="D287" s="2"/>
      <c r="E287" s="2"/>
    </row>
    <row r="288" spans="1:5" ht="17.25">
      <c r="A288" s="2"/>
      <c r="B288" s="2"/>
      <c r="C288" s="2"/>
      <c r="D288" s="2"/>
      <c r="E288" s="2"/>
    </row>
    <row r="289" spans="1:5" ht="17.25">
      <c r="A289" s="2"/>
      <c r="B289" s="2"/>
      <c r="C289" s="2"/>
      <c r="D289" s="2"/>
      <c r="E289" s="2"/>
    </row>
    <row r="290" spans="1:5" ht="17.25">
      <c r="A290" s="2"/>
      <c r="B290" s="2"/>
      <c r="C290" s="2"/>
      <c r="D290" s="2"/>
      <c r="E290" s="2"/>
    </row>
    <row r="291" spans="1:5" ht="17.25">
      <c r="A291" s="2"/>
      <c r="B291" s="2"/>
      <c r="C291" s="2"/>
      <c r="D291" s="2"/>
      <c r="E291" s="2"/>
    </row>
    <row r="292" spans="1:5" ht="17.25">
      <c r="A292" s="2"/>
      <c r="B292" s="2"/>
      <c r="C292" s="2"/>
      <c r="D292" s="2"/>
      <c r="E292" s="2"/>
    </row>
    <row r="293" spans="1:5" ht="17.25">
      <c r="A293" s="2"/>
      <c r="B293" s="2"/>
      <c r="C293" s="2"/>
      <c r="D293" s="2"/>
      <c r="E293" s="2"/>
    </row>
    <row r="294" spans="1:5" ht="17.25">
      <c r="A294" s="2"/>
      <c r="B294" s="2"/>
      <c r="C294" s="2"/>
      <c r="D294" s="2"/>
      <c r="E294" s="2"/>
    </row>
    <row r="295" spans="1:5" ht="17.25">
      <c r="A295" s="2"/>
      <c r="B295" s="2"/>
      <c r="C295" s="2"/>
      <c r="D295" s="2"/>
      <c r="E295" s="2"/>
    </row>
    <row r="296" spans="1:5" ht="17.25">
      <c r="A296" s="2"/>
      <c r="B296" s="2"/>
      <c r="C296" s="2"/>
      <c r="D296" s="2"/>
      <c r="E296" s="2"/>
    </row>
    <row r="297" spans="1:5" ht="17.25">
      <c r="A297" s="2"/>
      <c r="B297" s="2"/>
      <c r="C297" s="2"/>
      <c r="D297" s="2"/>
      <c r="E297" s="2"/>
    </row>
    <row r="298" spans="1:5" ht="17.25">
      <c r="A298" s="2"/>
      <c r="B298" s="2"/>
      <c r="C298" s="2"/>
      <c r="D298" s="2"/>
      <c r="E298" s="2"/>
    </row>
    <row r="299" spans="1:5" ht="17.25">
      <c r="A299" s="2"/>
      <c r="B299" s="2"/>
      <c r="C299" s="2"/>
      <c r="D299" s="2"/>
      <c r="E299" s="2"/>
    </row>
    <row r="300" spans="1:5" ht="17.25">
      <c r="A300" s="2"/>
      <c r="B300" s="2"/>
      <c r="C300" s="2"/>
      <c r="D300" s="2"/>
      <c r="E300" s="2"/>
    </row>
    <row r="301" spans="1:5" ht="17.25">
      <c r="A301" s="2"/>
      <c r="B301" s="2"/>
      <c r="C301" s="2"/>
      <c r="D301" s="2"/>
      <c r="E301" s="2"/>
    </row>
    <row r="302" spans="1:5" ht="17.25">
      <c r="A302" s="2"/>
      <c r="B302" s="2"/>
      <c r="C302" s="2"/>
      <c r="D302" s="2"/>
      <c r="E302" s="2"/>
    </row>
    <row r="303" spans="1:5" ht="17.25">
      <c r="A303" s="2"/>
      <c r="B303" s="2"/>
      <c r="C303" s="2"/>
      <c r="D303" s="2"/>
      <c r="E303" s="2"/>
    </row>
    <row r="304" spans="1:5" ht="17.25">
      <c r="A304" s="2"/>
      <c r="B304" s="2"/>
      <c r="C304" s="2"/>
      <c r="D304" s="2"/>
      <c r="E304" s="2"/>
    </row>
    <row r="305" spans="1:5" ht="17.25">
      <c r="A305" s="2"/>
      <c r="B305" s="2"/>
      <c r="C305" s="2"/>
      <c r="D305" s="2"/>
      <c r="E305" s="2"/>
    </row>
    <row r="306" spans="1:5" ht="17.25">
      <c r="A306" s="2"/>
      <c r="B306" s="2"/>
      <c r="C306" s="2"/>
      <c r="D306" s="2"/>
      <c r="E306" s="2"/>
    </row>
    <row r="307" spans="1:5" ht="17.25">
      <c r="A307" s="2"/>
      <c r="B307" s="2"/>
      <c r="C307" s="2"/>
      <c r="D307" s="2"/>
      <c r="E307" s="2"/>
    </row>
    <row r="308" spans="1:5" ht="17.25">
      <c r="A308" s="2"/>
      <c r="B308" s="2"/>
      <c r="C308" s="2"/>
      <c r="D308" s="2"/>
      <c r="E308" s="2"/>
    </row>
    <row r="309" spans="1:5" ht="17.25">
      <c r="A309" s="2"/>
      <c r="B309" s="2"/>
      <c r="C309" s="2"/>
      <c r="D309" s="2"/>
      <c r="E309" s="2"/>
    </row>
    <row r="310" spans="1:5" ht="17.25">
      <c r="A310" s="2"/>
      <c r="B310" s="2"/>
      <c r="C310" s="2"/>
      <c r="D310" s="2"/>
      <c r="E310" s="2"/>
    </row>
    <row r="311" spans="1:5" ht="17.25">
      <c r="A311" s="2"/>
      <c r="B311" s="2"/>
      <c r="C311" s="2"/>
      <c r="D311" s="2"/>
      <c r="E311" s="2"/>
    </row>
    <row r="312" spans="1:5" ht="17.25">
      <c r="A312" s="2"/>
      <c r="B312" s="2"/>
      <c r="C312" s="2"/>
      <c r="D312" s="2"/>
      <c r="E312" s="2"/>
    </row>
    <row r="313" spans="1:5" ht="17.25">
      <c r="A313" s="2"/>
      <c r="B313" s="2"/>
      <c r="C313" s="2"/>
      <c r="D313" s="2"/>
      <c r="E313" s="2"/>
    </row>
    <row r="314" spans="1:5" ht="17.25">
      <c r="A314" s="2"/>
      <c r="B314" s="2"/>
      <c r="C314" s="2"/>
      <c r="D314" s="2"/>
      <c r="E314" s="2"/>
    </row>
    <row r="315" spans="1:5" ht="17.25">
      <c r="A315" s="2"/>
      <c r="B315" s="2"/>
      <c r="C315" s="2"/>
      <c r="D315" s="2"/>
      <c r="E315" s="2"/>
    </row>
    <row r="316" spans="1:5" ht="17.25">
      <c r="A316" s="2"/>
      <c r="B316" s="2"/>
      <c r="C316" s="2"/>
      <c r="D316" s="2"/>
      <c r="E316" s="2"/>
    </row>
    <row r="317" spans="1:5" ht="17.25">
      <c r="A317" s="2"/>
      <c r="B317" s="2"/>
      <c r="C317" s="2"/>
      <c r="D317" s="2"/>
      <c r="E317" s="2"/>
    </row>
    <row r="318" spans="1:5" ht="17.25">
      <c r="A318" s="2"/>
      <c r="B318" s="2"/>
      <c r="C318" s="2"/>
      <c r="D318" s="2"/>
      <c r="E318" s="2"/>
    </row>
    <row r="319" spans="1:5" ht="17.25">
      <c r="A319" s="2"/>
      <c r="B319" s="2"/>
      <c r="C319" s="2"/>
      <c r="D319" s="2"/>
      <c r="E319" s="2"/>
    </row>
    <row r="320" spans="1:5" ht="17.25">
      <c r="A320" s="2"/>
      <c r="B320" s="2"/>
      <c r="C320" s="2"/>
      <c r="D320" s="2"/>
      <c r="E320" s="2"/>
    </row>
    <row r="321" spans="1:5" ht="17.25">
      <c r="A321" s="2"/>
      <c r="B321" s="2"/>
      <c r="C321" s="2"/>
      <c r="D321" s="2"/>
      <c r="E321" s="2"/>
    </row>
    <row r="322" spans="1:5" ht="17.25">
      <c r="A322" s="2"/>
      <c r="B322" s="2"/>
      <c r="C322" s="2"/>
      <c r="D322" s="2"/>
      <c r="E322" s="2"/>
    </row>
    <row r="323" spans="1:5" ht="17.25">
      <c r="A323" s="2"/>
      <c r="B323" s="2"/>
      <c r="C323" s="2"/>
      <c r="D323" s="2"/>
      <c r="E323" s="2"/>
    </row>
    <row r="324" spans="1:5" ht="17.25">
      <c r="A324" s="2"/>
      <c r="B324" s="2"/>
      <c r="C324" s="2"/>
      <c r="D324" s="2"/>
      <c r="E324" s="2"/>
    </row>
    <row r="325" spans="1:5" ht="17.25">
      <c r="A325" s="2"/>
      <c r="B325" s="2"/>
      <c r="C325" s="2"/>
      <c r="D325" s="2"/>
      <c r="E325" s="2"/>
    </row>
    <row r="326" spans="1:5" ht="17.25">
      <c r="A326" s="2"/>
      <c r="B326" s="2"/>
      <c r="C326" s="2"/>
      <c r="D326" s="2"/>
      <c r="E326" s="2"/>
    </row>
    <row r="327" spans="1:5" ht="17.25">
      <c r="A327" s="2"/>
      <c r="B327" s="2"/>
      <c r="C327" s="2"/>
      <c r="D327" s="2"/>
      <c r="E327" s="2"/>
    </row>
    <row r="328" spans="1:5" ht="17.25">
      <c r="A328" s="2"/>
      <c r="B328" s="2"/>
      <c r="C328" s="2"/>
      <c r="D328" s="2"/>
      <c r="E328" s="2"/>
    </row>
    <row r="329" spans="1:5" ht="17.25">
      <c r="A329" s="2"/>
      <c r="B329" s="2"/>
      <c r="C329" s="2"/>
      <c r="D329" s="2"/>
      <c r="E329" s="2"/>
    </row>
    <row r="330" spans="1:5" ht="17.25">
      <c r="A330" s="2"/>
      <c r="B330" s="2"/>
      <c r="C330" s="2"/>
      <c r="D330" s="2"/>
      <c r="E330" s="2"/>
    </row>
    <row r="331" spans="1:5" ht="17.25">
      <c r="A331" s="2"/>
      <c r="B331" s="2"/>
      <c r="C331" s="2"/>
      <c r="D331" s="2"/>
      <c r="E331" s="2"/>
    </row>
    <row r="332" spans="1:5" ht="17.25">
      <c r="A332" s="2"/>
      <c r="B332" s="2"/>
      <c r="C332" s="2"/>
      <c r="D332" s="2"/>
      <c r="E332" s="2"/>
    </row>
    <row r="333" spans="1:5" ht="17.25">
      <c r="A333" s="2"/>
      <c r="B333" s="2"/>
      <c r="C333" s="2"/>
      <c r="D333" s="2"/>
      <c r="E333" s="2"/>
    </row>
    <row r="334" spans="1:5" ht="17.25">
      <c r="A334" s="2"/>
      <c r="B334" s="2"/>
      <c r="C334" s="2"/>
      <c r="D334" s="2"/>
      <c r="E334" s="2"/>
    </row>
    <row r="335" spans="1:5" ht="17.25">
      <c r="A335" s="2"/>
      <c r="B335" s="2"/>
      <c r="C335" s="2"/>
      <c r="D335" s="2"/>
      <c r="E335" s="2"/>
    </row>
    <row r="336" spans="1:5" ht="17.25">
      <c r="A336" s="2"/>
      <c r="B336" s="2"/>
      <c r="C336" s="2"/>
      <c r="D336" s="2"/>
      <c r="E336" s="2"/>
    </row>
    <row r="337" spans="1:5" ht="17.25">
      <c r="A337" s="2"/>
      <c r="B337" s="2"/>
      <c r="C337" s="2"/>
      <c r="D337" s="2"/>
      <c r="E337" s="2"/>
    </row>
    <row r="338" spans="1:5" ht="17.25">
      <c r="A338" s="2"/>
      <c r="B338" s="2"/>
      <c r="C338" s="2"/>
      <c r="D338" s="2"/>
      <c r="E338" s="2"/>
    </row>
    <row r="339" spans="1:5" ht="17.25">
      <c r="A339" s="2"/>
      <c r="B339" s="2"/>
      <c r="C339" s="2"/>
      <c r="D339" s="2"/>
      <c r="E339" s="2"/>
    </row>
    <row r="340" spans="1:5" ht="17.25">
      <c r="A340" s="2"/>
      <c r="B340" s="2"/>
      <c r="C340" s="2"/>
      <c r="D340" s="2"/>
      <c r="E340" s="2"/>
    </row>
    <row r="341" spans="1:5" ht="17.25">
      <c r="A341" s="2"/>
      <c r="B341" s="2"/>
      <c r="C341" s="2"/>
      <c r="D341" s="2"/>
      <c r="E341" s="2"/>
    </row>
    <row r="342" spans="1:5" ht="17.25">
      <c r="A342" s="2"/>
      <c r="B342" s="2"/>
      <c r="C342" s="2"/>
      <c r="D342" s="2"/>
      <c r="E342" s="2"/>
    </row>
    <row r="343" spans="1:5" ht="17.25">
      <c r="A343" s="2"/>
      <c r="B343" s="2"/>
      <c r="C343" s="2"/>
      <c r="D343" s="2"/>
      <c r="E343" s="2"/>
    </row>
    <row r="344" spans="1:5" ht="17.25">
      <c r="A344" s="2"/>
      <c r="B344" s="2"/>
      <c r="C344" s="2"/>
      <c r="D344" s="2"/>
      <c r="E344" s="2"/>
    </row>
    <row r="345" spans="1:5" ht="17.25">
      <c r="A345" s="2"/>
      <c r="B345" s="2"/>
      <c r="C345" s="2"/>
      <c r="D345" s="2"/>
      <c r="E345" s="2"/>
    </row>
    <row r="346" spans="1:5" ht="17.25">
      <c r="A346" s="2"/>
      <c r="B346" s="2"/>
      <c r="C346" s="2"/>
      <c r="D346" s="2"/>
      <c r="E346" s="2"/>
    </row>
    <row r="347" spans="1:5" ht="17.25">
      <c r="A347" s="2"/>
      <c r="B347" s="2"/>
      <c r="C347" s="2"/>
      <c r="D347" s="2"/>
      <c r="E347" s="2"/>
    </row>
    <row r="348" spans="1:5" ht="17.25">
      <c r="A348" s="2"/>
      <c r="B348" s="2"/>
      <c r="C348" s="2"/>
      <c r="D348" s="2"/>
      <c r="E348" s="2"/>
    </row>
    <row r="349" spans="1:5" ht="17.25">
      <c r="A349" s="2"/>
      <c r="B349" s="2"/>
      <c r="C349" s="2"/>
      <c r="D349" s="2"/>
      <c r="E349" s="2"/>
    </row>
    <row r="350" spans="1:5" ht="17.25">
      <c r="A350" s="2"/>
      <c r="B350" s="2"/>
      <c r="C350" s="2"/>
      <c r="D350" s="2"/>
      <c r="E350" s="2"/>
    </row>
    <row r="351" spans="1:5" ht="17.25">
      <c r="A351" s="2"/>
      <c r="B351" s="2"/>
      <c r="C351" s="2"/>
      <c r="D351" s="2"/>
      <c r="E351" s="2"/>
    </row>
    <row r="352" spans="1:5" ht="17.25">
      <c r="A352" s="2"/>
      <c r="B352" s="2"/>
      <c r="C352" s="2"/>
      <c r="D352" s="2"/>
      <c r="E352" s="2"/>
    </row>
    <row r="353" spans="1:5" ht="17.25">
      <c r="A353" s="2"/>
      <c r="B353" s="2"/>
      <c r="C353" s="2"/>
      <c r="D353" s="2"/>
      <c r="E353" s="2"/>
    </row>
    <row r="354" spans="1:5" ht="17.25">
      <c r="A354" s="2"/>
      <c r="B354" s="2"/>
      <c r="C354" s="2"/>
      <c r="D354" s="2"/>
      <c r="E354" s="2"/>
    </row>
    <row r="355" spans="1:5" ht="17.25">
      <c r="A355" s="2"/>
      <c r="B355" s="2"/>
      <c r="C355" s="2"/>
      <c r="D355" s="2"/>
      <c r="E355" s="2"/>
    </row>
    <row r="356" spans="1:5" ht="17.25">
      <c r="A356" s="2"/>
      <c r="B356" s="2"/>
      <c r="C356" s="2"/>
      <c r="D356" s="2"/>
      <c r="E356" s="2"/>
    </row>
    <row r="357" spans="1:5" ht="17.25">
      <c r="A357" s="2"/>
      <c r="B357" s="2"/>
      <c r="C357" s="2"/>
      <c r="D357" s="2"/>
      <c r="E357" s="2"/>
    </row>
    <row r="358" spans="1:5" ht="17.25">
      <c r="A358" s="2"/>
      <c r="B358" s="2"/>
      <c r="C358" s="2"/>
      <c r="D358" s="2"/>
      <c r="E358" s="2"/>
    </row>
    <row r="359" spans="1:5" ht="17.25">
      <c r="A359" s="2"/>
      <c r="B359" s="2"/>
      <c r="C359" s="2"/>
      <c r="D359" s="2"/>
      <c r="E359" s="2"/>
    </row>
    <row r="360" spans="1:5" ht="17.25">
      <c r="A360" s="2"/>
      <c r="B360" s="2"/>
      <c r="C360" s="2"/>
      <c r="D360" s="2"/>
      <c r="E360" s="2"/>
    </row>
    <row r="361" spans="1:5" ht="17.25">
      <c r="A361" s="2"/>
      <c r="B361" s="2"/>
      <c r="C361" s="2"/>
      <c r="D361" s="2"/>
      <c r="E361" s="2"/>
    </row>
    <row r="362" spans="1:5" ht="17.25">
      <c r="A362" s="2"/>
      <c r="B362" s="2"/>
      <c r="C362" s="2"/>
      <c r="D362" s="2"/>
      <c r="E362" s="2"/>
    </row>
    <row r="363" spans="1:5" ht="17.25">
      <c r="A363" s="2"/>
      <c r="B363" s="2"/>
      <c r="C363" s="2"/>
      <c r="D363" s="2"/>
      <c r="E363" s="2"/>
    </row>
    <row r="364" spans="1:5" ht="17.25">
      <c r="A364" s="2"/>
      <c r="B364" s="2"/>
      <c r="C364" s="2"/>
      <c r="D364" s="2"/>
      <c r="E364" s="2"/>
    </row>
    <row r="365" spans="1:5" ht="17.25">
      <c r="A365" s="2"/>
      <c r="B365" s="2"/>
      <c r="C365" s="2"/>
      <c r="D365" s="2"/>
      <c r="E365" s="2"/>
    </row>
    <row r="366" spans="1:5" ht="17.25">
      <c r="A366" s="2"/>
      <c r="B366" s="2"/>
      <c r="C366" s="2"/>
      <c r="D366" s="2"/>
      <c r="E366" s="2"/>
    </row>
    <row r="367" spans="1:5" ht="17.25">
      <c r="A367" s="2"/>
      <c r="B367" s="2"/>
      <c r="C367" s="2"/>
      <c r="D367" s="2"/>
      <c r="E367" s="2"/>
    </row>
    <row r="368" spans="1:5" ht="17.25">
      <c r="A368" s="2"/>
      <c r="B368" s="2"/>
      <c r="C368" s="2"/>
      <c r="D368" s="2"/>
      <c r="E368" s="2"/>
    </row>
    <row r="369" spans="1:5" ht="17.25">
      <c r="A369" s="2"/>
      <c r="B369" s="2"/>
      <c r="C369" s="2"/>
      <c r="D369" s="2"/>
      <c r="E369" s="2"/>
    </row>
    <row r="370" spans="1:5" ht="17.25">
      <c r="A370" s="2"/>
      <c r="B370" s="2"/>
      <c r="C370" s="2"/>
      <c r="D370" s="2"/>
      <c r="E370" s="2"/>
    </row>
    <row r="371" spans="1:5" ht="17.25">
      <c r="A371" s="2"/>
      <c r="B371" s="2"/>
      <c r="C371" s="2"/>
      <c r="D371" s="2"/>
      <c r="E371" s="2"/>
    </row>
    <row r="372" spans="1:5" ht="17.25">
      <c r="A372" s="2"/>
      <c r="B372" s="2"/>
      <c r="C372" s="2"/>
      <c r="D372" s="2"/>
      <c r="E372" s="2"/>
    </row>
    <row r="373" spans="1:5" ht="17.25">
      <c r="A373" s="2"/>
      <c r="B373" s="2"/>
      <c r="C373" s="2"/>
      <c r="D373" s="2"/>
      <c r="E373" s="2"/>
    </row>
    <row r="374" spans="1:5" ht="17.25">
      <c r="A374" s="2"/>
      <c r="B374" s="2"/>
      <c r="C374" s="2"/>
      <c r="D374" s="2"/>
      <c r="E374" s="2"/>
    </row>
    <row r="375" spans="1:5" ht="17.25">
      <c r="A375" s="2"/>
      <c r="B375" s="2"/>
      <c r="C375" s="2"/>
      <c r="D375" s="2"/>
      <c r="E375" s="2"/>
    </row>
    <row r="376" spans="1:5" ht="17.25">
      <c r="A376" s="2"/>
      <c r="B376" s="2"/>
      <c r="C376" s="2"/>
      <c r="D376" s="2"/>
      <c r="E376" s="2"/>
    </row>
    <row r="377" spans="1:5" ht="17.25">
      <c r="A377" s="2"/>
      <c r="B377" s="2"/>
      <c r="C377" s="2"/>
      <c r="D377" s="2"/>
      <c r="E377" s="2"/>
    </row>
    <row r="378" spans="1:5" ht="17.25">
      <c r="A378" s="2"/>
      <c r="B378" s="2"/>
      <c r="C378" s="2"/>
      <c r="D378" s="2"/>
      <c r="E378" s="2"/>
    </row>
    <row r="379" spans="1:5" ht="17.25">
      <c r="A379" s="2"/>
      <c r="B379" s="2"/>
      <c r="C379" s="2"/>
      <c r="D379" s="2"/>
      <c r="E379" s="2"/>
    </row>
    <row r="380" spans="1:5" ht="17.25">
      <c r="A380" s="2"/>
      <c r="B380" s="2"/>
      <c r="C380" s="2"/>
      <c r="D380" s="2"/>
      <c r="E380" s="2"/>
    </row>
    <row r="381" spans="1:5" ht="17.25">
      <c r="A381" s="2"/>
      <c r="B381" s="2"/>
      <c r="C381" s="2"/>
      <c r="D381" s="2"/>
      <c r="E381" s="2"/>
    </row>
    <row r="382" spans="1:5" ht="17.25">
      <c r="A382" s="2"/>
      <c r="B382" s="2"/>
      <c r="C382" s="2"/>
      <c r="D382" s="2"/>
      <c r="E382" s="2"/>
    </row>
    <row r="383" spans="1:5" ht="17.25">
      <c r="A383" s="2"/>
      <c r="B383" s="2"/>
      <c r="C383" s="2"/>
      <c r="D383" s="2"/>
      <c r="E383" s="2"/>
    </row>
    <row r="384" spans="1:5" ht="17.25">
      <c r="A384" s="2"/>
      <c r="B384" s="2"/>
      <c r="C384" s="2"/>
      <c r="D384" s="2"/>
      <c r="E384" s="2"/>
    </row>
    <row r="385" spans="1:5" ht="17.25">
      <c r="A385" s="2"/>
      <c r="B385" s="2"/>
      <c r="C385" s="2"/>
      <c r="D385" s="2"/>
      <c r="E385" s="2"/>
    </row>
    <row r="386" spans="1:5" ht="17.25">
      <c r="A386" s="2"/>
      <c r="B386" s="2"/>
      <c r="C386" s="2"/>
      <c r="D386" s="2"/>
      <c r="E386" s="2"/>
    </row>
    <row r="387" spans="1:5" ht="17.25">
      <c r="A387" s="2"/>
      <c r="B387" s="2"/>
      <c r="C387" s="2"/>
      <c r="D387" s="2"/>
      <c r="E387" s="2"/>
    </row>
    <row r="388" spans="1:5" ht="17.25">
      <c r="A388" s="2"/>
      <c r="B388" s="2"/>
      <c r="C388" s="2"/>
      <c r="D388" s="2"/>
      <c r="E388" s="2"/>
    </row>
    <row r="389" spans="1:5" ht="17.25">
      <c r="A389" s="2"/>
      <c r="B389" s="2"/>
      <c r="C389" s="2"/>
      <c r="D389" s="2"/>
      <c r="E389" s="2"/>
    </row>
    <row r="390" spans="1:5" ht="17.25">
      <c r="A390" s="2"/>
      <c r="B390" s="2"/>
      <c r="C390" s="2"/>
      <c r="D390" s="2"/>
      <c r="E390" s="2"/>
    </row>
    <row r="391" spans="1:5" ht="17.25">
      <c r="A391" s="2"/>
      <c r="B391" s="2"/>
      <c r="C391" s="2"/>
      <c r="D391" s="2"/>
      <c r="E391" s="2"/>
    </row>
    <row r="392" spans="1:5" ht="17.25">
      <c r="A392" s="2"/>
      <c r="B392" s="2"/>
      <c r="C392" s="2"/>
      <c r="D392" s="2"/>
      <c r="E392" s="2"/>
    </row>
    <row r="393" spans="1:5" ht="17.25">
      <c r="A393" s="2"/>
      <c r="B393" s="2"/>
      <c r="C393" s="2"/>
      <c r="D393" s="2"/>
      <c r="E393" s="2"/>
    </row>
    <row r="394" spans="1:5" ht="17.25">
      <c r="A394" s="2"/>
      <c r="B394" s="2"/>
      <c r="C394" s="2"/>
      <c r="D394" s="2"/>
      <c r="E394" s="2"/>
    </row>
    <row r="395" spans="1:5" ht="17.25">
      <c r="A395" s="2"/>
      <c r="B395" s="2"/>
      <c r="C395" s="2"/>
      <c r="D395" s="2"/>
      <c r="E395" s="2"/>
    </row>
    <row r="396" spans="1:5" ht="17.25">
      <c r="A396" s="2"/>
      <c r="B396" s="2"/>
      <c r="C396" s="2"/>
      <c r="D396" s="2"/>
      <c r="E396" s="2"/>
    </row>
    <row r="397" spans="1:5" ht="17.25">
      <c r="A397" s="2"/>
      <c r="B397" s="2"/>
      <c r="C397" s="2"/>
      <c r="D397" s="2"/>
      <c r="E397" s="2"/>
    </row>
    <row r="398" spans="1:5" ht="17.25">
      <c r="A398" s="2"/>
      <c r="B398" s="2"/>
      <c r="C398" s="2"/>
      <c r="D398" s="2"/>
      <c r="E398" s="2"/>
    </row>
    <row r="399" spans="1:5" ht="17.25">
      <c r="A399" s="2"/>
      <c r="B399" s="2"/>
      <c r="C399" s="2"/>
      <c r="D399" s="2"/>
      <c r="E399" s="2"/>
    </row>
    <row r="400" spans="1:5" ht="17.25">
      <c r="A400" s="2"/>
      <c r="B400" s="2"/>
      <c r="C400" s="2"/>
      <c r="D400" s="2"/>
      <c r="E400" s="2"/>
    </row>
    <row r="401" spans="1:5" ht="17.25">
      <c r="A401" s="2"/>
      <c r="B401" s="2"/>
      <c r="C401" s="2"/>
      <c r="D401" s="2"/>
      <c r="E401" s="2"/>
    </row>
    <row r="402" spans="1:5" ht="17.25">
      <c r="A402" s="2"/>
      <c r="B402" s="2"/>
      <c r="C402" s="2"/>
      <c r="D402" s="2"/>
      <c r="E402" s="2"/>
    </row>
    <row r="403" spans="1:5" ht="17.25">
      <c r="A403" s="2"/>
      <c r="B403" s="2"/>
      <c r="C403" s="2"/>
      <c r="D403" s="2"/>
      <c r="E403" s="2"/>
    </row>
    <row r="404" spans="1:5" ht="17.25">
      <c r="A404" s="2"/>
      <c r="B404" s="2"/>
      <c r="C404" s="2"/>
      <c r="D404" s="2"/>
      <c r="E404" s="2"/>
    </row>
    <row r="405" spans="1:5" ht="17.25">
      <c r="A405" s="2"/>
      <c r="B405" s="2"/>
      <c r="C405" s="2"/>
      <c r="D405" s="2"/>
      <c r="E405" s="2"/>
    </row>
    <row r="406" spans="1:5" ht="17.25">
      <c r="A406" s="2"/>
      <c r="B406" s="2"/>
      <c r="C406" s="2"/>
      <c r="D406" s="2"/>
      <c r="E406" s="2"/>
    </row>
    <row r="407" spans="1:5" ht="17.25">
      <c r="A407" s="2"/>
      <c r="B407" s="2"/>
      <c r="C407" s="2"/>
      <c r="D407" s="2"/>
      <c r="E407" s="2"/>
    </row>
    <row r="408" spans="1:5" ht="17.25">
      <c r="A408" s="2"/>
      <c r="B408" s="2"/>
      <c r="C408" s="2"/>
      <c r="D408" s="2"/>
      <c r="E408" s="2"/>
    </row>
    <row r="409" spans="1:5" ht="17.25">
      <c r="A409" s="2"/>
      <c r="B409" s="2"/>
      <c r="C409" s="2"/>
      <c r="D409" s="2"/>
      <c r="E409" s="2"/>
    </row>
    <row r="410" spans="1:5" ht="17.25">
      <c r="A410" s="2"/>
      <c r="B410" s="2"/>
      <c r="C410" s="2"/>
      <c r="D410" s="2"/>
      <c r="E410" s="2"/>
    </row>
    <row r="411" spans="1:5" ht="17.25">
      <c r="A411" s="2"/>
      <c r="B411" s="2"/>
      <c r="C411" s="2"/>
      <c r="D411" s="2"/>
      <c r="E411" s="2"/>
    </row>
    <row r="412" spans="1:5" ht="17.25">
      <c r="A412" s="2"/>
      <c r="B412" s="2"/>
      <c r="C412" s="2"/>
      <c r="D412" s="2"/>
      <c r="E412" s="2"/>
    </row>
    <row r="413" spans="1:5" ht="17.25">
      <c r="A413" s="2"/>
      <c r="B413" s="2"/>
      <c r="C413" s="2"/>
      <c r="D413" s="2"/>
      <c r="E413" s="2"/>
    </row>
    <row r="414" spans="1:5" ht="17.25">
      <c r="A414" s="2"/>
      <c r="B414" s="2"/>
      <c r="C414" s="2"/>
      <c r="D414" s="2"/>
      <c r="E414" s="2"/>
    </row>
    <row r="415" spans="1:5" ht="17.25">
      <c r="A415" s="2"/>
      <c r="B415" s="2"/>
      <c r="C415" s="2"/>
      <c r="D415" s="2"/>
      <c r="E415" s="2"/>
    </row>
    <row r="416" spans="1:5" ht="17.25">
      <c r="A416" s="2"/>
      <c r="B416" s="2"/>
      <c r="C416" s="2"/>
      <c r="D416" s="2"/>
      <c r="E416" s="2"/>
    </row>
    <row r="417" spans="1:5" ht="17.25">
      <c r="A417" s="2"/>
      <c r="B417" s="2"/>
      <c r="C417" s="2"/>
      <c r="D417" s="2"/>
      <c r="E417" s="2"/>
    </row>
    <row r="418" spans="1:5" ht="17.25">
      <c r="A418" s="2"/>
      <c r="B418" s="2"/>
      <c r="C418" s="2"/>
      <c r="D418" s="2"/>
      <c r="E418" s="2"/>
    </row>
    <row r="419" spans="1:5" ht="17.25">
      <c r="A419" s="2"/>
      <c r="B419" s="2"/>
      <c r="C419" s="2"/>
      <c r="D419" s="2"/>
      <c r="E419" s="2"/>
    </row>
    <row r="420" spans="1:5" ht="17.25">
      <c r="A420" s="2"/>
      <c r="B420" s="2"/>
      <c r="C420" s="2"/>
      <c r="D420" s="2"/>
      <c r="E420" s="2"/>
    </row>
    <row r="421" spans="1:5" ht="17.25">
      <c r="A421" s="2"/>
      <c r="B421" s="2"/>
      <c r="C421" s="2"/>
      <c r="D421" s="2"/>
      <c r="E421" s="2"/>
    </row>
    <row r="422" spans="1:5" ht="17.25">
      <c r="A422" s="2"/>
      <c r="B422" s="2"/>
      <c r="C422" s="2"/>
      <c r="D422" s="2"/>
      <c r="E422" s="2"/>
    </row>
    <row r="423" spans="1:5" ht="17.25">
      <c r="A423" s="2"/>
      <c r="B423" s="2"/>
      <c r="C423" s="2"/>
      <c r="D423" s="2"/>
      <c r="E423" s="2"/>
    </row>
    <row r="424" spans="1:5" ht="17.25">
      <c r="A424" s="2"/>
      <c r="B424" s="2"/>
      <c r="C424" s="2"/>
      <c r="D424" s="2"/>
      <c r="E424" s="2"/>
    </row>
    <row r="425" spans="1:5" ht="17.25">
      <c r="A425" s="2"/>
      <c r="B425" s="2"/>
      <c r="C425" s="2"/>
      <c r="D425" s="2"/>
      <c r="E425" s="2"/>
    </row>
    <row r="426" spans="1:5" ht="17.25">
      <c r="A426" s="2"/>
      <c r="B426" s="2"/>
      <c r="C426" s="2"/>
      <c r="D426" s="2"/>
      <c r="E426" s="2"/>
    </row>
    <row r="427" spans="1:5" ht="17.25">
      <c r="A427" s="2"/>
      <c r="B427" s="2"/>
      <c r="C427" s="2"/>
      <c r="D427" s="2"/>
      <c r="E427" s="2"/>
    </row>
    <row r="428" spans="1:5" ht="17.25">
      <c r="A428" s="2"/>
      <c r="B428" s="2"/>
      <c r="C428" s="2"/>
      <c r="D428" s="2"/>
      <c r="E428" s="2"/>
    </row>
    <row r="429" spans="1:5" ht="17.25">
      <c r="A429" s="2"/>
      <c r="B429" s="2"/>
      <c r="C429" s="2"/>
      <c r="D429" s="2"/>
      <c r="E429" s="2"/>
    </row>
    <row r="430" spans="1:5" ht="17.25">
      <c r="A430" s="2"/>
      <c r="B430" s="2"/>
      <c r="C430" s="2"/>
      <c r="D430" s="2"/>
      <c r="E430" s="2"/>
    </row>
    <row r="431" spans="1:5" ht="17.25">
      <c r="A431" s="2"/>
      <c r="B431" s="2"/>
      <c r="C431" s="2"/>
      <c r="D431" s="2"/>
      <c r="E431" s="2"/>
    </row>
    <row r="432" spans="1:5" ht="17.25">
      <c r="A432" s="2"/>
      <c r="B432" s="2"/>
      <c r="C432" s="2"/>
      <c r="D432" s="2"/>
      <c r="E432" s="2"/>
    </row>
    <row r="433" spans="1:5" ht="17.25">
      <c r="A433" s="2"/>
      <c r="B433" s="2"/>
      <c r="C433" s="2"/>
      <c r="D433" s="2"/>
      <c r="E433" s="2"/>
    </row>
    <row r="434" spans="1:5" ht="17.25">
      <c r="A434" s="2"/>
      <c r="B434" s="2"/>
      <c r="C434" s="2"/>
      <c r="D434" s="2"/>
      <c r="E434" s="2"/>
    </row>
    <row r="435" spans="1:5" ht="17.25">
      <c r="A435" s="2"/>
      <c r="B435" s="2"/>
      <c r="C435" s="2"/>
      <c r="D435" s="2"/>
      <c r="E435" s="2"/>
    </row>
    <row r="436" spans="1:5" ht="17.25">
      <c r="A436" s="2"/>
      <c r="B436" s="2"/>
      <c r="C436" s="2"/>
      <c r="D436" s="2"/>
      <c r="E436" s="2"/>
    </row>
    <row r="437" spans="1:5" ht="17.25">
      <c r="A437" s="2"/>
      <c r="B437" s="2"/>
      <c r="C437" s="2"/>
      <c r="D437" s="2"/>
      <c r="E437" s="2"/>
    </row>
    <row r="438" spans="1:5" ht="17.25">
      <c r="A438" s="2"/>
      <c r="B438" s="2"/>
      <c r="C438" s="2"/>
      <c r="D438" s="2"/>
      <c r="E438" s="2"/>
    </row>
    <row r="439" spans="1:5" ht="17.25">
      <c r="A439" s="2"/>
      <c r="B439" s="2"/>
      <c r="C439" s="2"/>
      <c r="D439" s="2"/>
      <c r="E439" s="2"/>
    </row>
    <row r="440" spans="1:5" ht="17.25">
      <c r="A440" s="2"/>
      <c r="B440" s="2"/>
      <c r="C440" s="2"/>
      <c r="D440" s="2"/>
      <c r="E440" s="2"/>
    </row>
    <row r="441" spans="1:5" ht="17.25">
      <c r="A441" s="2"/>
      <c r="B441" s="2"/>
      <c r="C441" s="2"/>
      <c r="D441" s="2"/>
      <c r="E441" s="2"/>
    </row>
    <row r="442" spans="1:5" ht="17.25">
      <c r="A442" s="2"/>
      <c r="B442" s="2"/>
      <c r="C442" s="2"/>
      <c r="D442" s="2"/>
      <c r="E442" s="2"/>
    </row>
    <row r="443" spans="1:5" ht="17.25">
      <c r="A443" s="2"/>
      <c r="B443" s="2"/>
      <c r="C443" s="2"/>
      <c r="D443" s="2"/>
      <c r="E443" s="2"/>
    </row>
    <row r="444" spans="1:5" ht="17.25">
      <c r="A444" s="2"/>
      <c r="B444" s="2"/>
      <c r="C444" s="2"/>
      <c r="D444" s="2"/>
      <c r="E444" s="2"/>
    </row>
    <row r="445" spans="1:5" ht="17.25">
      <c r="A445" s="2"/>
      <c r="B445" s="2"/>
      <c r="C445" s="2"/>
      <c r="D445" s="2"/>
      <c r="E445" s="2"/>
    </row>
    <row r="446" spans="1:5" ht="17.25">
      <c r="A446" s="2"/>
      <c r="B446" s="2"/>
      <c r="C446" s="2"/>
      <c r="D446" s="2"/>
      <c r="E446" s="2"/>
    </row>
    <row r="447" spans="1:5" ht="17.25">
      <c r="A447" s="2"/>
      <c r="B447" s="2"/>
      <c r="C447" s="2"/>
      <c r="D447" s="2"/>
      <c r="E447" s="2"/>
    </row>
    <row r="448" spans="1:5" ht="17.25">
      <c r="A448" s="2"/>
      <c r="B448" s="2"/>
      <c r="C448" s="2"/>
      <c r="D448" s="2"/>
      <c r="E448" s="2"/>
    </row>
    <row r="449" spans="1:5" ht="17.25">
      <c r="A449" s="2"/>
      <c r="B449" s="2"/>
      <c r="C449" s="2"/>
      <c r="D449" s="2"/>
      <c r="E449" s="2"/>
    </row>
    <row r="450" spans="1:5" ht="17.25">
      <c r="A450" s="2"/>
      <c r="B450" s="2"/>
      <c r="C450" s="2"/>
      <c r="D450" s="2"/>
      <c r="E450" s="2"/>
    </row>
    <row r="451" spans="1:5" ht="17.25">
      <c r="A451" s="2"/>
      <c r="B451" s="2"/>
      <c r="C451" s="2"/>
      <c r="D451" s="2"/>
      <c r="E451" s="2"/>
    </row>
    <row r="452" spans="1:5" ht="17.25">
      <c r="A452" s="2"/>
      <c r="B452" s="2"/>
      <c r="C452" s="2"/>
      <c r="D452" s="2"/>
      <c r="E452" s="2"/>
    </row>
    <row r="453" spans="1:5" ht="17.25">
      <c r="A453" s="2"/>
      <c r="B453" s="2"/>
      <c r="C453" s="2"/>
      <c r="D453" s="2"/>
      <c r="E453" s="2"/>
    </row>
    <row r="454" spans="1:5" ht="17.25">
      <c r="A454" s="2"/>
      <c r="B454" s="2"/>
      <c r="C454" s="2"/>
      <c r="D454" s="2"/>
      <c r="E454" s="2"/>
    </row>
    <row r="455" spans="1:5" ht="17.25">
      <c r="A455" s="2"/>
      <c r="B455" s="2"/>
      <c r="C455" s="2"/>
      <c r="D455" s="2"/>
      <c r="E455" s="2"/>
    </row>
    <row r="456" spans="1:5" ht="17.25">
      <c r="A456" s="2"/>
      <c r="B456" s="2"/>
      <c r="C456" s="2"/>
      <c r="D456" s="2"/>
      <c r="E456" s="2"/>
    </row>
    <row r="457" spans="1:5" ht="17.25">
      <c r="A457" s="2"/>
      <c r="B457" s="2"/>
      <c r="C457" s="2"/>
      <c r="D457" s="2"/>
      <c r="E457" s="2"/>
    </row>
    <row r="458" spans="1:5" ht="17.25">
      <c r="A458" s="2"/>
      <c r="B458" s="2"/>
      <c r="C458" s="2"/>
      <c r="D458" s="2"/>
      <c r="E458" s="2"/>
    </row>
    <row r="459" spans="1:5" ht="17.25">
      <c r="A459" s="2"/>
      <c r="B459" s="2"/>
      <c r="C459" s="2"/>
      <c r="D459" s="2"/>
      <c r="E459" s="2"/>
    </row>
    <row r="460" spans="1:5" ht="17.25">
      <c r="A460" s="2"/>
      <c r="B460" s="2"/>
      <c r="C460" s="2"/>
      <c r="D460" s="2"/>
      <c r="E460" s="2"/>
    </row>
    <row r="461" spans="1:5" ht="17.25">
      <c r="A461" s="2"/>
      <c r="B461" s="2"/>
      <c r="C461" s="2"/>
      <c r="D461" s="2"/>
      <c r="E461" s="2"/>
    </row>
    <row r="462" spans="1:5" ht="17.25">
      <c r="A462" s="2"/>
      <c r="B462" s="2"/>
      <c r="C462" s="2"/>
      <c r="D462" s="2"/>
      <c r="E462" s="2"/>
    </row>
    <row r="463" spans="1:5" ht="17.25">
      <c r="A463" s="2"/>
      <c r="B463" s="2"/>
      <c r="C463" s="2"/>
      <c r="D463" s="2"/>
      <c r="E463" s="2"/>
    </row>
    <row r="464" spans="1:5" ht="17.25">
      <c r="A464" s="2"/>
      <c r="B464" s="2"/>
      <c r="C464" s="2"/>
      <c r="D464" s="2"/>
      <c r="E464" s="2"/>
    </row>
    <row r="465" spans="1:5" ht="17.25">
      <c r="A465" s="2"/>
      <c r="B465" s="2"/>
      <c r="C465" s="2"/>
      <c r="D465" s="2"/>
      <c r="E465" s="2"/>
    </row>
    <row r="466" spans="1:5" ht="17.25">
      <c r="A466" s="2"/>
      <c r="B466" s="2"/>
      <c r="C466" s="2"/>
      <c r="D466" s="2"/>
      <c r="E466" s="2"/>
    </row>
    <row r="467" spans="1:5" ht="17.25">
      <c r="A467" s="2"/>
      <c r="B467" s="2"/>
      <c r="C467" s="2"/>
      <c r="D467" s="2"/>
      <c r="E467" s="2"/>
    </row>
    <row r="468" spans="1:5" ht="17.25">
      <c r="A468" s="2"/>
      <c r="B468" s="2"/>
      <c r="C468" s="2"/>
      <c r="D468" s="2"/>
      <c r="E468" s="2"/>
    </row>
    <row r="469" spans="1:5" ht="17.25">
      <c r="A469" s="2"/>
      <c r="B469" s="2"/>
      <c r="C469" s="2"/>
      <c r="D469" s="2"/>
      <c r="E469" s="2"/>
    </row>
    <row r="470" spans="1:5" ht="17.25">
      <c r="A470" s="2"/>
      <c r="B470" s="2"/>
      <c r="C470" s="2"/>
      <c r="D470" s="2"/>
      <c r="E470" s="2"/>
    </row>
    <row r="471" spans="1:5" ht="17.25">
      <c r="A471" s="2"/>
      <c r="B471" s="2"/>
      <c r="C471" s="2"/>
      <c r="D471" s="2"/>
      <c r="E471" s="2"/>
    </row>
    <row r="472" spans="1:5" ht="17.25">
      <c r="A472" s="2"/>
      <c r="B472" s="2"/>
      <c r="C472" s="2"/>
      <c r="D472" s="2"/>
      <c r="E472" s="2"/>
    </row>
    <row r="473" spans="1:5" ht="17.25">
      <c r="A473" s="2"/>
      <c r="B473" s="2"/>
      <c r="C473" s="2"/>
      <c r="D473" s="2"/>
      <c r="E473" s="2"/>
    </row>
    <row r="474" spans="1:5" ht="17.25">
      <c r="A474" s="2"/>
      <c r="B474" s="2"/>
      <c r="C474" s="2"/>
      <c r="D474" s="2"/>
      <c r="E474" s="2"/>
    </row>
    <row r="475" spans="1:5" ht="17.25">
      <c r="A475" s="2"/>
      <c r="B475" s="2"/>
      <c r="C475" s="2"/>
      <c r="D475" s="2"/>
      <c r="E475" s="2"/>
    </row>
    <row r="476" spans="1:5" ht="17.25">
      <c r="A476" s="2"/>
      <c r="B476" s="2"/>
      <c r="C476" s="2"/>
      <c r="D476" s="2"/>
      <c r="E476" s="2"/>
    </row>
    <row r="477" spans="1:5" ht="17.25">
      <c r="A477" s="2"/>
      <c r="B477" s="2"/>
      <c r="C477" s="2"/>
      <c r="D477" s="2"/>
      <c r="E477" s="2"/>
    </row>
    <row r="478" spans="1:5" ht="17.25">
      <c r="A478" s="2"/>
      <c r="B478" s="2"/>
      <c r="C478" s="2"/>
      <c r="D478" s="2"/>
      <c r="E478" s="2"/>
    </row>
    <row r="479" spans="1:5" ht="17.25">
      <c r="A479" s="2"/>
      <c r="B479" s="2"/>
      <c r="C479" s="2"/>
      <c r="D479" s="2"/>
      <c r="E479" s="2"/>
    </row>
    <row r="480" spans="1:5" ht="17.25">
      <c r="A480" s="2"/>
      <c r="B480" s="2"/>
      <c r="C480" s="2"/>
      <c r="D480" s="2"/>
      <c r="E480" s="2"/>
    </row>
    <row r="481" spans="1:5" ht="17.25">
      <c r="A481" s="2"/>
      <c r="B481" s="2"/>
      <c r="C481" s="2"/>
      <c r="D481" s="2"/>
      <c r="E481" s="2"/>
    </row>
    <row r="482" spans="1:5" ht="17.25">
      <c r="A482" s="2"/>
      <c r="B482" s="2"/>
      <c r="C482" s="2"/>
      <c r="D482" s="2"/>
      <c r="E482" s="2"/>
    </row>
    <row r="483" spans="1:5" ht="17.25">
      <c r="A483" s="2"/>
      <c r="B483" s="2"/>
      <c r="C483" s="2"/>
      <c r="D483" s="2"/>
      <c r="E483" s="2"/>
    </row>
    <row r="484" spans="1:5" ht="17.25">
      <c r="A484" s="2"/>
      <c r="B484" s="2"/>
      <c r="C484" s="2"/>
      <c r="D484" s="2"/>
      <c r="E484" s="2"/>
    </row>
    <row r="485" spans="1:5" ht="17.25">
      <c r="A485" s="2"/>
      <c r="B485" s="2"/>
      <c r="C485" s="2"/>
      <c r="D485" s="2"/>
      <c r="E485" s="2"/>
    </row>
    <row r="486" spans="1:5" ht="17.25">
      <c r="A486" s="2"/>
      <c r="B486" s="2"/>
      <c r="C486" s="2"/>
      <c r="D486" s="2"/>
      <c r="E486" s="2"/>
    </row>
    <row r="487" spans="1:5" ht="17.25">
      <c r="A487" s="2"/>
      <c r="B487" s="2"/>
      <c r="C487" s="2"/>
      <c r="D487" s="2"/>
      <c r="E487" s="2"/>
    </row>
    <row r="488" spans="1:5" ht="17.25">
      <c r="A488" s="2"/>
      <c r="B488" s="2"/>
      <c r="C488" s="2"/>
      <c r="D488" s="2"/>
      <c r="E488" s="2"/>
    </row>
    <row r="489" spans="1:5" ht="17.25">
      <c r="A489" s="2"/>
      <c r="B489" s="2"/>
      <c r="C489" s="2"/>
      <c r="D489" s="2"/>
      <c r="E489" s="2"/>
    </row>
    <row r="490" spans="1:5" ht="17.25">
      <c r="A490" s="2"/>
      <c r="B490" s="2"/>
      <c r="C490" s="2"/>
      <c r="D490" s="2"/>
      <c r="E490" s="2"/>
    </row>
    <row r="491" spans="1:5" ht="17.25">
      <c r="A491" s="2"/>
      <c r="B491" s="2"/>
      <c r="C491" s="2"/>
      <c r="D491" s="2"/>
      <c r="E491" s="2"/>
    </row>
    <row r="492" spans="1:5" ht="17.25">
      <c r="A492" s="2"/>
      <c r="B492" s="2"/>
      <c r="C492" s="2"/>
      <c r="D492" s="2"/>
      <c r="E492" s="2"/>
    </row>
    <row r="493" spans="1:5" ht="17.25">
      <c r="A493" s="2"/>
      <c r="B493" s="2"/>
      <c r="C493" s="2"/>
      <c r="D493" s="2"/>
      <c r="E493" s="2"/>
    </row>
    <row r="494" spans="1:5" ht="17.25">
      <c r="A494" s="2"/>
      <c r="B494" s="2"/>
      <c r="C494" s="2"/>
      <c r="D494" s="2"/>
      <c r="E494" s="2"/>
    </row>
    <row r="495" spans="1:5" ht="17.25">
      <c r="A495" s="2"/>
      <c r="B495" s="2"/>
      <c r="C495" s="2"/>
      <c r="D495" s="2"/>
      <c r="E495" s="2"/>
    </row>
    <row r="496" spans="1:5" ht="17.25">
      <c r="A496" s="2"/>
      <c r="B496" s="2"/>
      <c r="C496" s="2"/>
      <c r="D496" s="2"/>
      <c r="E496" s="2"/>
    </row>
    <row r="497" spans="1:5" ht="17.25">
      <c r="A497" s="2"/>
      <c r="B497" s="2"/>
      <c r="C497" s="2"/>
      <c r="D497" s="2"/>
      <c r="E497" s="2"/>
    </row>
    <row r="498" spans="1:5" ht="17.25">
      <c r="A498" s="2"/>
      <c r="B498" s="2"/>
      <c r="C498" s="2"/>
      <c r="D498" s="2"/>
      <c r="E498" s="2"/>
    </row>
    <row r="499" spans="1:5" ht="17.25">
      <c r="A499" s="2"/>
      <c r="B499" s="2"/>
      <c r="C499" s="2"/>
      <c r="D499" s="2"/>
      <c r="E499" s="2"/>
    </row>
    <row r="500" spans="1:5" ht="17.25">
      <c r="A500" s="2"/>
      <c r="B500" s="2"/>
      <c r="C500" s="2"/>
      <c r="D500" s="2"/>
      <c r="E500" s="2"/>
    </row>
    <row r="501" spans="1:5" ht="17.25">
      <c r="A501" s="2"/>
      <c r="B501" s="2"/>
      <c r="C501" s="2"/>
      <c r="D501" s="2"/>
      <c r="E501" s="2"/>
    </row>
    <row r="502" spans="1:5" ht="17.25">
      <c r="A502" s="2"/>
      <c r="B502" s="2"/>
      <c r="C502" s="2"/>
      <c r="D502" s="2"/>
      <c r="E502" s="2"/>
    </row>
    <row r="503" spans="1:5" ht="17.25">
      <c r="A503" s="2"/>
      <c r="B503" s="2"/>
      <c r="C503" s="2"/>
      <c r="D503" s="2"/>
      <c r="E503" s="2"/>
    </row>
    <row r="504" spans="1:5" ht="17.25">
      <c r="A504" s="2"/>
      <c r="B504" s="2"/>
      <c r="C504" s="2"/>
      <c r="D504" s="2"/>
      <c r="E504" s="2"/>
    </row>
    <row r="505" spans="1:5" ht="17.25">
      <c r="A505" s="2"/>
      <c r="B505" s="2"/>
      <c r="C505" s="2"/>
      <c r="D505" s="2"/>
      <c r="E505" s="2"/>
    </row>
    <row r="506" spans="1:5" ht="17.25">
      <c r="A506" s="2"/>
      <c r="B506" s="2"/>
      <c r="C506" s="2"/>
      <c r="D506" s="2"/>
      <c r="E506" s="2"/>
    </row>
    <row r="507" spans="1:5" ht="17.25">
      <c r="A507" s="2"/>
      <c r="B507" s="2"/>
      <c r="C507" s="2"/>
      <c r="D507" s="2"/>
      <c r="E507" s="2"/>
    </row>
    <row r="508" spans="1:5" ht="17.25">
      <c r="A508" s="2"/>
      <c r="B508" s="2"/>
      <c r="C508" s="2"/>
      <c r="D508" s="2"/>
      <c r="E508" s="2"/>
    </row>
    <row r="509" spans="1:5" ht="17.25">
      <c r="A509" s="2"/>
      <c r="B509" s="2"/>
      <c r="C509" s="2"/>
      <c r="D509" s="2"/>
      <c r="E509" s="2"/>
    </row>
    <row r="510" spans="1:5" ht="17.25">
      <c r="A510" s="2"/>
      <c r="B510" s="2"/>
      <c r="C510" s="2"/>
      <c r="D510" s="2"/>
      <c r="E510" s="2"/>
    </row>
    <row r="511" spans="1:5" ht="17.25">
      <c r="A511" s="2"/>
      <c r="B511" s="2"/>
      <c r="C511" s="2"/>
      <c r="D511" s="2"/>
      <c r="E511" s="2"/>
    </row>
    <row r="512" spans="1:5" ht="17.25">
      <c r="A512" s="2"/>
      <c r="B512" s="2"/>
      <c r="C512" s="2"/>
      <c r="D512" s="2"/>
      <c r="E512" s="2"/>
    </row>
    <row r="513" spans="1:5" ht="17.25">
      <c r="A513" s="2"/>
      <c r="B513" s="2"/>
      <c r="C513" s="2"/>
      <c r="D513" s="2"/>
      <c r="E513" s="2"/>
    </row>
    <row r="514" spans="1:5" ht="17.25">
      <c r="A514" s="2"/>
      <c r="B514" s="2"/>
      <c r="C514" s="2"/>
      <c r="D514" s="2"/>
      <c r="E514" s="2"/>
    </row>
    <row r="515" spans="1:5" ht="17.25">
      <c r="A515" s="2"/>
      <c r="B515" s="2"/>
      <c r="C515" s="2"/>
      <c r="D515" s="2"/>
      <c r="E515" s="2"/>
    </row>
    <row r="516" spans="1:5" ht="17.25">
      <c r="A516" s="2"/>
      <c r="B516" s="2"/>
      <c r="C516" s="2"/>
      <c r="D516" s="2"/>
      <c r="E516" s="2"/>
    </row>
    <row r="517" spans="1:5" ht="17.25">
      <c r="A517" s="2"/>
      <c r="B517" s="2"/>
      <c r="C517" s="2"/>
      <c r="D517" s="2"/>
      <c r="E517" s="2"/>
    </row>
    <row r="518" spans="1:5" ht="17.25">
      <c r="A518" s="2"/>
      <c r="B518" s="2"/>
      <c r="C518" s="2"/>
      <c r="D518" s="2"/>
      <c r="E518" s="2"/>
    </row>
    <row r="519" spans="1:5" ht="17.25">
      <c r="A519" s="2"/>
      <c r="B519" s="2"/>
      <c r="C519" s="2"/>
      <c r="D519" s="2"/>
      <c r="E519" s="2"/>
    </row>
    <row r="520" spans="1:5" ht="17.25">
      <c r="A520" s="2"/>
      <c r="B520" s="2"/>
      <c r="C520" s="2"/>
      <c r="D520" s="2"/>
      <c r="E520" s="2"/>
    </row>
    <row r="521" spans="1:5" ht="17.25">
      <c r="A521" s="2"/>
      <c r="B521" s="2"/>
      <c r="C521" s="2"/>
      <c r="D521" s="2"/>
      <c r="E521" s="2"/>
    </row>
    <row r="522" spans="1:5" ht="17.25">
      <c r="A522" s="2"/>
      <c r="B522" s="2"/>
      <c r="C522" s="2"/>
      <c r="D522" s="2"/>
      <c r="E522" s="2"/>
    </row>
    <row r="523" spans="1:5" ht="17.25">
      <c r="A523" s="2"/>
      <c r="B523" s="2"/>
      <c r="C523" s="2"/>
      <c r="D523" s="2"/>
      <c r="E523" s="2"/>
    </row>
    <row r="524" spans="1:5" ht="17.25">
      <c r="A524" s="2"/>
      <c r="B524" s="2"/>
      <c r="C524" s="2"/>
      <c r="D524" s="2"/>
      <c r="E524" s="2"/>
    </row>
    <row r="525" spans="1:5" ht="17.25">
      <c r="A525" s="2"/>
      <c r="B525" s="2"/>
      <c r="C525" s="2"/>
      <c r="D525" s="2"/>
      <c r="E525" s="2"/>
    </row>
    <row r="526" spans="1:5" ht="17.25">
      <c r="A526" s="2"/>
      <c r="B526" s="2"/>
      <c r="C526" s="2"/>
      <c r="D526" s="2"/>
      <c r="E526" s="2"/>
    </row>
    <row r="527" spans="1:5" ht="17.25">
      <c r="A527" s="2"/>
      <c r="B527" s="2"/>
      <c r="C527" s="2"/>
      <c r="D527" s="2"/>
      <c r="E527" s="2"/>
    </row>
    <row r="528" spans="1:5" ht="17.25">
      <c r="A528" s="2"/>
      <c r="B528" s="2"/>
      <c r="C528" s="2"/>
      <c r="D528" s="2"/>
      <c r="E528" s="2"/>
    </row>
    <row r="529" spans="1:5" ht="17.25">
      <c r="A529" s="2"/>
      <c r="B529" s="2"/>
      <c r="C529" s="2"/>
      <c r="D529" s="2"/>
      <c r="E529" s="2"/>
    </row>
    <row r="530" spans="1:5" ht="17.25">
      <c r="A530" s="2"/>
      <c r="B530" s="2"/>
      <c r="C530" s="2"/>
      <c r="D530" s="2"/>
      <c r="E530" s="2"/>
    </row>
    <row r="531" spans="1:5" ht="17.25">
      <c r="A531" s="2"/>
      <c r="B531" s="2"/>
      <c r="C531" s="2"/>
      <c r="D531" s="2"/>
      <c r="E531" s="2"/>
    </row>
    <row r="532" spans="1:5" ht="17.25">
      <c r="A532" s="2"/>
      <c r="B532" s="2"/>
      <c r="C532" s="2"/>
      <c r="D532" s="2"/>
      <c r="E532" s="2"/>
    </row>
    <row r="533" spans="1:5" ht="17.25">
      <c r="A533" s="2"/>
      <c r="B533" s="2"/>
      <c r="C533" s="2"/>
      <c r="D533" s="2"/>
      <c r="E533" s="2"/>
    </row>
    <row r="534" spans="1:5" ht="17.25">
      <c r="A534" s="2"/>
      <c r="B534" s="2"/>
      <c r="C534" s="2"/>
      <c r="D534" s="2"/>
      <c r="E534" s="2"/>
    </row>
    <row r="535" spans="1:5" ht="17.25">
      <c r="A535" s="2"/>
      <c r="B535" s="2"/>
      <c r="C535" s="2"/>
      <c r="D535" s="2"/>
      <c r="E535" s="2"/>
    </row>
    <row r="536" spans="1:5" ht="17.25">
      <c r="A536" s="2"/>
      <c r="B536" s="2"/>
      <c r="C536" s="2"/>
      <c r="D536" s="2"/>
      <c r="E536" s="2"/>
    </row>
    <row r="537" spans="1:5" ht="17.25">
      <c r="A537" s="2"/>
      <c r="B537" s="2"/>
      <c r="C537" s="2"/>
      <c r="D537" s="2"/>
      <c r="E537" s="2"/>
    </row>
    <row r="538" spans="1:5" ht="17.25">
      <c r="A538" s="2"/>
      <c r="B538" s="2"/>
      <c r="C538" s="2"/>
      <c r="D538" s="2"/>
      <c r="E538" s="2"/>
    </row>
    <row r="539" spans="1:5" ht="17.25">
      <c r="A539" s="2"/>
      <c r="B539" s="2"/>
      <c r="C539" s="2"/>
      <c r="D539" s="2"/>
      <c r="E539" s="2"/>
    </row>
    <row r="540" spans="1:5" ht="17.25">
      <c r="A540" s="2"/>
      <c r="B540" s="2"/>
      <c r="C540" s="2"/>
      <c r="D540" s="2"/>
      <c r="E540" s="2"/>
    </row>
    <row r="541" spans="1:5" ht="17.25">
      <c r="A541" s="2"/>
      <c r="B541" s="2"/>
      <c r="C541" s="2"/>
      <c r="D541" s="2"/>
      <c r="E541" s="2"/>
    </row>
    <row r="542" spans="1:5" ht="17.25">
      <c r="A542" s="2"/>
      <c r="B542" s="2"/>
      <c r="C542" s="2"/>
      <c r="D542" s="2"/>
      <c r="E542" s="2"/>
    </row>
    <row r="543" spans="1:5" ht="17.25">
      <c r="A543" s="2"/>
      <c r="B543" s="2"/>
      <c r="C543" s="2"/>
      <c r="D543" s="2"/>
      <c r="E543" s="2"/>
    </row>
    <row r="544" spans="1:5" ht="17.25">
      <c r="A544" s="2"/>
      <c r="B544" s="2"/>
      <c r="C544" s="2"/>
      <c r="D544" s="2"/>
      <c r="E544" s="2"/>
    </row>
    <row r="545" spans="1:5" ht="17.25">
      <c r="A545" s="2"/>
      <c r="B545" s="2"/>
      <c r="C545" s="2"/>
      <c r="D545" s="2"/>
      <c r="E545" s="2"/>
    </row>
    <row r="546" spans="1:5" ht="17.25">
      <c r="A546" s="2"/>
      <c r="B546" s="2"/>
      <c r="C546" s="2"/>
      <c r="D546" s="2"/>
      <c r="E546" s="2"/>
    </row>
    <row r="547" spans="1:5" ht="17.25">
      <c r="A547" s="2"/>
      <c r="B547" s="2"/>
      <c r="C547" s="2"/>
      <c r="D547" s="2"/>
      <c r="E547" s="2"/>
    </row>
    <row r="548" spans="1:5" ht="17.25">
      <c r="A548" s="2"/>
      <c r="B548" s="2"/>
      <c r="C548" s="2"/>
      <c r="D548" s="2"/>
      <c r="E548" s="2"/>
    </row>
    <row r="549" spans="1:5" ht="17.25">
      <c r="A549" s="2"/>
      <c r="B549" s="2"/>
      <c r="C549" s="2"/>
      <c r="D549" s="2"/>
      <c r="E549" s="2"/>
    </row>
    <row r="550" spans="1:5" ht="17.25">
      <c r="A550" s="2"/>
      <c r="B550" s="2"/>
      <c r="C550" s="2"/>
      <c r="D550" s="2"/>
      <c r="E550" s="2"/>
    </row>
    <row r="551" spans="1:5" ht="17.25">
      <c r="A551" s="2"/>
      <c r="B551" s="2"/>
      <c r="C551" s="2"/>
      <c r="D551" s="2"/>
      <c r="E551" s="2"/>
    </row>
    <row r="552" spans="1:5" ht="17.25">
      <c r="A552" s="2"/>
      <c r="B552" s="2"/>
      <c r="C552" s="2"/>
      <c r="D552" s="2"/>
      <c r="E552" s="2"/>
    </row>
    <row r="553" spans="1:5" ht="17.25">
      <c r="A553" s="2"/>
      <c r="B553" s="2"/>
      <c r="C553" s="2"/>
      <c r="D553" s="2"/>
      <c r="E553" s="2"/>
    </row>
    <row r="554" spans="1:5" ht="17.25">
      <c r="A554" s="2"/>
      <c r="B554" s="2"/>
      <c r="C554" s="2"/>
      <c r="D554" s="2"/>
      <c r="E554" s="2"/>
    </row>
    <row r="555" spans="1:5" ht="17.25">
      <c r="A555" s="2"/>
      <c r="B555" s="2"/>
      <c r="C555" s="2"/>
      <c r="D555" s="2"/>
      <c r="E555" s="2"/>
    </row>
    <row r="556" spans="1:5" ht="17.25">
      <c r="A556" s="2"/>
      <c r="B556" s="2"/>
      <c r="C556" s="2"/>
      <c r="D556" s="2"/>
      <c r="E556" s="2"/>
    </row>
    <row r="557" spans="1:5" ht="17.25">
      <c r="A557" s="2"/>
      <c r="B557" s="2"/>
      <c r="C557" s="2"/>
      <c r="D557" s="2"/>
      <c r="E557" s="2"/>
    </row>
    <row r="558" spans="1:5" ht="17.25">
      <c r="A558" s="2"/>
      <c r="B558" s="2"/>
      <c r="C558" s="2"/>
      <c r="D558" s="2"/>
      <c r="E558" s="2"/>
    </row>
    <row r="559" spans="1:5" ht="17.25">
      <c r="A559" s="2"/>
      <c r="B559" s="2"/>
      <c r="C559" s="2"/>
      <c r="D559" s="2"/>
      <c r="E559" s="2"/>
    </row>
    <row r="560" spans="1:5" ht="17.25">
      <c r="A560" s="2"/>
      <c r="B560" s="2"/>
      <c r="C560" s="2"/>
      <c r="D560" s="2"/>
      <c r="E560" s="2"/>
    </row>
    <row r="561" spans="1:5" ht="17.25">
      <c r="A561" s="2"/>
      <c r="B561" s="2"/>
      <c r="C561" s="2"/>
      <c r="D561" s="2"/>
      <c r="E561" s="2"/>
    </row>
    <row r="562" spans="1:5" ht="17.25">
      <c r="A562" s="2"/>
      <c r="B562" s="2"/>
      <c r="C562" s="2"/>
      <c r="D562" s="2"/>
      <c r="E562" s="2"/>
    </row>
    <row r="563" spans="1:5" ht="17.25">
      <c r="A563" s="2"/>
      <c r="B563" s="2"/>
      <c r="C563" s="2"/>
      <c r="D563" s="2"/>
      <c r="E563" s="2"/>
    </row>
    <row r="564" spans="1:5" ht="17.25">
      <c r="A564" s="2"/>
      <c r="B564" s="2"/>
      <c r="C564" s="2"/>
      <c r="D564" s="2"/>
      <c r="E564" s="2"/>
    </row>
    <row r="565" spans="1:5" ht="17.25">
      <c r="A565" s="2"/>
      <c r="B565" s="2"/>
      <c r="C565" s="2"/>
      <c r="D565" s="2"/>
      <c r="E565" s="2"/>
    </row>
    <row r="566" spans="1:5" ht="17.25">
      <c r="A566" s="2"/>
      <c r="B566" s="2"/>
      <c r="C566" s="2"/>
      <c r="D566" s="2"/>
      <c r="E566" s="2"/>
    </row>
    <row r="567" spans="1:5" ht="17.25">
      <c r="A567" s="2"/>
      <c r="B567" s="2"/>
      <c r="C567" s="2"/>
      <c r="D567" s="2"/>
      <c r="E567" s="2"/>
    </row>
    <row r="568" spans="1:5" ht="17.25">
      <c r="A568" s="2"/>
      <c r="B568" s="2"/>
      <c r="C568" s="2"/>
      <c r="D568" s="2"/>
      <c r="E568" s="2"/>
    </row>
    <row r="569" spans="1:5" ht="17.25">
      <c r="A569" s="2"/>
      <c r="B569" s="2"/>
      <c r="C569" s="2"/>
      <c r="D569" s="2"/>
      <c r="E569" s="2"/>
    </row>
    <row r="570" spans="1:5" ht="17.25">
      <c r="A570" s="2"/>
      <c r="B570" s="2"/>
      <c r="C570" s="2"/>
      <c r="D570" s="2"/>
      <c r="E570" s="2"/>
    </row>
    <row r="571" spans="1:5" ht="17.25">
      <c r="A571" s="2"/>
      <c r="B571" s="2"/>
      <c r="C571" s="2"/>
      <c r="D571" s="2"/>
      <c r="E571" s="2"/>
    </row>
    <row r="572" spans="1:5" ht="17.25">
      <c r="A572" s="2"/>
      <c r="B572" s="2"/>
      <c r="C572" s="2"/>
      <c r="D572" s="2"/>
      <c r="E572" s="2"/>
    </row>
    <row r="573" spans="1:5" ht="17.25">
      <c r="A573" s="2"/>
      <c r="B573" s="2"/>
      <c r="C573" s="2"/>
      <c r="D573" s="2"/>
      <c r="E573" s="2"/>
    </row>
    <row r="574" spans="1:5" ht="17.25">
      <c r="A574" s="2"/>
      <c r="B574" s="2"/>
      <c r="C574" s="2"/>
      <c r="D574" s="2"/>
      <c r="E574" s="2"/>
    </row>
    <row r="575" spans="1:5" ht="17.25">
      <c r="A575" s="2"/>
      <c r="B575" s="2"/>
      <c r="C575" s="2"/>
      <c r="D575" s="2"/>
      <c r="E575" s="2"/>
    </row>
    <row r="576" spans="1:5" ht="17.25">
      <c r="A576" s="2"/>
      <c r="B576" s="2"/>
      <c r="C576" s="2"/>
      <c r="D576" s="2"/>
      <c r="E576" s="2"/>
    </row>
    <row r="577" spans="1:5" ht="17.25">
      <c r="A577" s="2"/>
      <c r="B577" s="2"/>
      <c r="C577" s="2"/>
      <c r="D577" s="2"/>
      <c r="E577" s="2"/>
    </row>
    <row r="578" spans="1:5" ht="17.25">
      <c r="A578" s="2"/>
      <c r="B578" s="2"/>
      <c r="C578" s="2"/>
      <c r="D578" s="2"/>
      <c r="E578" s="2"/>
    </row>
    <row r="579" spans="1:5" ht="17.25">
      <c r="A579" s="2"/>
      <c r="B579" s="2"/>
      <c r="C579" s="2"/>
      <c r="D579" s="2"/>
      <c r="E579" s="2"/>
    </row>
    <row r="580" spans="1:5" ht="17.25">
      <c r="A580" s="2"/>
      <c r="B580" s="2"/>
      <c r="C580" s="2"/>
      <c r="D580" s="2"/>
      <c r="E580" s="2"/>
    </row>
    <row r="581" spans="1:5" ht="17.25">
      <c r="A581" s="2"/>
      <c r="B581" s="2"/>
      <c r="C581" s="2"/>
      <c r="D581" s="2"/>
      <c r="E581" s="2"/>
    </row>
    <row r="582" spans="1:5" ht="17.25">
      <c r="A582" s="2"/>
      <c r="B582" s="2"/>
      <c r="C582" s="2"/>
      <c r="D582" s="2"/>
      <c r="E582" s="2"/>
    </row>
    <row r="583" spans="1:5" ht="17.25">
      <c r="A583" s="2"/>
      <c r="B583" s="2"/>
      <c r="C583" s="2"/>
      <c r="D583" s="2"/>
      <c r="E583" s="2"/>
    </row>
    <row r="584" spans="1:5" ht="17.25">
      <c r="A584" s="2"/>
      <c r="B584" s="2"/>
      <c r="C584" s="2"/>
      <c r="D584" s="2"/>
      <c r="E584" s="2"/>
    </row>
    <row r="585" spans="1:5" ht="17.25">
      <c r="A585" s="2"/>
      <c r="B585" s="2"/>
      <c r="C585" s="2"/>
      <c r="D585" s="2"/>
      <c r="E585" s="2"/>
    </row>
    <row r="586" spans="1:5" ht="17.25">
      <c r="A586" s="2"/>
      <c r="B586" s="2"/>
      <c r="C586" s="2"/>
      <c r="D586" s="2"/>
      <c r="E586" s="2"/>
    </row>
    <row r="587" spans="1:5" ht="17.25">
      <c r="A587" s="2"/>
      <c r="B587" s="2"/>
      <c r="C587" s="2"/>
      <c r="D587" s="2"/>
      <c r="E587" s="2"/>
    </row>
    <row r="588" spans="1:5" ht="17.25">
      <c r="A588" s="2"/>
      <c r="B588" s="2"/>
      <c r="C588" s="2"/>
      <c r="D588" s="2"/>
      <c r="E588" s="2"/>
    </row>
    <row r="589" spans="1:5" ht="17.25">
      <c r="A589" s="2"/>
      <c r="B589" s="2"/>
      <c r="C589" s="2"/>
      <c r="D589" s="2"/>
      <c r="E589" s="2"/>
    </row>
    <row r="590" spans="1:5" ht="17.25">
      <c r="A590" s="2"/>
      <c r="B590" s="2"/>
      <c r="C590" s="2"/>
      <c r="D590" s="2"/>
      <c r="E590" s="2"/>
    </row>
    <row r="591" spans="1:5" ht="17.25">
      <c r="A591" s="2"/>
      <c r="B591" s="2"/>
      <c r="C591" s="2"/>
      <c r="D591" s="2"/>
      <c r="E591" s="2"/>
    </row>
    <row r="592" spans="1:5" ht="17.25">
      <c r="A592" s="2"/>
      <c r="B592" s="2"/>
      <c r="C592" s="2"/>
      <c r="D592" s="2"/>
      <c r="E592" s="2"/>
    </row>
    <row r="593" spans="1:5" ht="17.25">
      <c r="A593" s="2"/>
      <c r="B593" s="2"/>
      <c r="C593" s="2"/>
      <c r="D593" s="2"/>
      <c r="E593" s="2"/>
    </row>
    <row r="594" spans="1:5" ht="17.25">
      <c r="A594" s="2"/>
      <c r="B594" s="2"/>
      <c r="C594" s="2"/>
      <c r="D594" s="2"/>
      <c r="E594" s="2"/>
    </row>
    <row r="595" spans="1:5" ht="17.25">
      <c r="A595" s="2"/>
      <c r="B595" s="2"/>
      <c r="C595" s="2"/>
      <c r="D595" s="2"/>
      <c r="E595" s="2"/>
    </row>
    <row r="596" spans="1:5" ht="17.25">
      <c r="A596" s="2"/>
      <c r="B596" s="2"/>
      <c r="C596" s="2"/>
      <c r="D596" s="2"/>
      <c r="E596" s="2"/>
    </row>
    <row r="597" spans="1:5" ht="17.25">
      <c r="A597" s="2"/>
      <c r="B597" s="2"/>
      <c r="C597" s="2"/>
      <c r="D597" s="2"/>
      <c r="E597" s="2"/>
    </row>
    <row r="598" spans="1:5" ht="17.25">
      <c r="A598" s="2"/>
      <c r="B598" s="2"/>
      <c r="C598" s="2"/>
      <c r="D598" s="2"/>
      <c r="E598" s="2"/>
    </row>
    <row r="599" spans="1:5" ht="17.25">
      <c r="A599" s="2"/>
      <c r="B599" s="2"/>
      <c r="C599" s="2"/>
      <c r="D599" s="2"/>
      <c r="E599" s="2"/>
    </row>
    <row r="600" spans="1:5" ht="17.25">
      <c r="A600" s="2"/>
      <c r="B600" s="2"/>
      <c r="C600" s="2"/>
      <c r="D600" s="2"/>
      <c r="E600" s="2"/>
    </row>
    <row r="601" spans="1:5" ht="17.25">
      <c r="A601" s="2"/>
      <c r="B601" s="2"/>
      <c r="C601" s="2"/>
      <c r="D601" s="2"/>
      <c r="E601" s="2"/>
    </row>
    <row r="602" spans="1:5" ht="17.25">
      <c r="A602" s="2"/>
      <c r="B602" s="2"/>
      <c r="C602" s="2"/>
      <c r="D602" s="2"/>
      <c r="E602" s="2"/>
    </row>
    <row r="603" spans="1:5" ht="17.25">
      <c r="A603" s="2"/>
      <c r="B603" s="2"/>
      <c r="C603" s="2"/>
      <c r="D603" s="2"/>
      <c r="E603" s="2"/>
    </row>
    <row r="604" spans="1:5" ht="17.25">
      <c r="A604" s="2"/>
      <c r="B604" s="2"/>
      <c r="C604" s="2"/>
      <c r="D604" s="2"/>
      <c r="E604" s="2"/>
    </row>
    <row r="605" spans="1:5" ht="17.25">
      <c r="A605" s="2"/>
      <c r="B605" s="2"/>
      <c r="C605" s="2"/>
      <c r="D605" s="2"/>
      <c r="E605" s="2"/>
    </row>
    <row r="606" spans="1:5" ht="17.25">
      <c r="A606" s="2"/>
      <c r="B606" s="2"/>
      <c r="C606" s="2"/>
      <c r="D606" s="2"/>
      <c r="E606" s="2"/>
    </row>
    <row r="607" spans="1:5" ht="17.25">
      <c r="A607" s="2"/>
      <c r="B607" s="2"/>
      <c r="C607" s="2"/>
      <c r="D607" s="2"/>
      <c r="E607" s="2"/>
    </row>
    <row r="608" spans="1:5" ht="17.25">
      <c r="A608" s="2"/>
      <c r="B608" s="2"/>
      <c r="C608" s="2"/>
      <c r="D608" s="2"/>
      <c r="E608" s="2"/>
    </row>
    <row r="609" spans="1:5" ht="17.25">
      <c r="A609" s="2"/>
      <c r="B609" s="2"/>
      <c r="C609" s="2"/>
      <c r="D609" s="2"/>
      <c r="E609" s="2"/>
    </row>
    <row r="610" spans="1:5" ht="17.25">
      <c r="A610" s="2"/>
      <c r="B610" s="2"/>
      <c r="C610" s="2"/>
      <c r="D610" s="2"/>
      <c r="E610" s="2"/>
    </row>
    <row r="611" spans="1:5" ht="17.25">
      <c r="A611" s="2"/>
      <c r="B611" s="2"/>
      <c r="C611" s="2"/>
      <c r="D611" s="2"/>
      <c r="E611" s="2"/>
    </row>
    <row r="612" spans="1:5" ht="17.25">
      <c r="A612" s="2"/>
      <c r="B612" s="2"/>
      <c r="C612" s="2"/>
      <c r="D612" s="2"/>
      <c r="E612" s="2"/>
    </row>
    <row r="613" spans="1:5" ht="17.25">
      <c r="A613" s="2"/>
      <c r="B613" s="2"/>
      <c r="C613" s="2"/>
      <c r="D613" s="2"/>
      <c r="E613" s="2"/>
    </row>
    <row r="614" spans="1:5" ht="17.25">
      <c r="A614" s="2"/>
      <c r="B614" s="2"/>
      <c r="C614" s="2"/>
      <c r="D614" s="2"/>
      <c r="E614" s="2"/>
    </row>
    <row r="615" spans="1:5" ht="17.25">
      <c r="A615" s="2"/>
      <c r="B615" s="2"/>
      <c r="C615" s="2"/>
      <c r="D615" s="2"/>
      <c r="E615" s="2"/>
    </row>
    <row r="616" spans="1:5" ht="17.25">
      <c r="A616" s="2"/>
      <c r="B616" s="2"/>
      <c r="C616" s="2"/>
      <c r="D616" s="2"/>
      <c r="E616" s="2"/>
    </row>
    <row r="617" spans="1:5" ht="17.25">
      <c r="A617" s="2"/>
      <c r="B617" s="2"/>
      <c r="C617" s="2"/>
      <c r="D617" s="2"/>
      <c r="E617" s="2"/>
    </row>
    <row r="618" spans="1:5" ht="17.25">
      <c r="A618" s="2"/>
      <c r="B618" s="2"/>
      <c r="C618" s="2"/>
      <c r="D618" s="2"/>
      <c r="E618" s="2"/>
    </row>
    <row r="619" spans="1:5" ht="17.25">
      <c r="A619" s="2"/>
      <c r="B619" s="2"/>
      <c r="C619" s="2"/>
      <c r="D619" s="2"/>
      <c r="E619" s="2"/>
    </row>
    <row r="620" spans="1:5" ht="17.25">
      <c r="A620" s="2"/>
      <c r="B620" s="2"/>
      <c r="C620" s="2"/>
      <c r="D620" s="2"/>
      <c r="E620" s="2"/>
    </row>
    <row r="621" spans="1:5" ht="17.25">
      <c r="A621" s="2"/>
      <c r="B621" s="2"/>
      <c r="C621" s="2"/>
      <c r="D621" s="2"/>
      <c r="E621" s="2"/>
    </row>
    <row r="622" spans="1:5" ht="17.25">
      <c r="A622" s="2"/>
      <c r="B622" s="2"/>
      <c r="C622" s="2"/>
      <c r="D622" s="2"/>
      <c r="E622" s="2"/>
    </row>
    <row r="623" spans="1:5" ht="17.25">
      <c r="A623" s="2"/>
      <c r="B623" s="2"/>
      <c r="C623" s="2"/>
      <c r="D623" s="2"/>
      <c r="E623" s="2"/>
    </row>
    <row r="624" spans="1:5" ht="17.25">
      <c r="A624" s="2"/>
      <c r="B624" s="2"/>
      <c r="C624" s="2"/>
      <c r="D624" s="2"/>
      <c r="E624" s="2"/>
    </row>
    <row r="625" spans="1:5" ht="17.25">
      <c r="A625" s="2"/>
      <c r="B625" s="2"/>
      <c r="C625" s="2"/>
      <c r="D625" s="2"/>
      <c r="E625" s="2"/>
    </row>
    <row r="626" spans="1:5" ht="17.25">
      <c r="A626" s="2"/>
      <c r="B626" s="2"/>
      <c r="C626" s="2"/>
      <c r="D626" s="2"/>
      <c r="E626" s="2"/>
    </row>
    <row r="627" spans="1:5" ht="17.25">
      <c r="A627" s="2"/>
      <c r="B627" s="2"/>
      <c r="C627" s="2"/>
      <c r="D627" s="2"/>
      <c r="E627" s="2"/>
    </row>
    <row r="628" spans="1:5" ht="17.25">
      <c r="A628" s="2"/>
      <c r="B628" s="2"/>
      <c r="C628" s="2"/>
      <c r="D628" s="2"/>
      <c r="E628" s="2"/>
    </row>
    <row r="629" spans="1:5" ht="17.25">
      <c r="A629" s="2"/>
      <c r="B629" s="2"/>
      <c r="C629" s="2"/>
      <c r="D629" s="2"/>
      <c r="E629" s="2"/>
    </row>
    <row r="630" spans="1:5" ht="17.25">
      <c r="A630" s="2"/>
      <c r="B630" s="2"/>
      <c r="C630" s="2"/>
      <c r="D630" s="2"/>
      <c r="E630" s="2"/>
    </row>
    <row r="631" spans="1:5" ht="17.25">
      <c r="A631" s="2"/>
      <c r="B631" s="2"/>
      <c r="C631" s="2"/>
      <c r="D631" s="2"/>
      <c r="E631" s="2"/>
    </row>
    <row r="632" spans="1:5" ht="17.25">
      <c r="A632" s="2"/>
      <c r="B632" s="2"/>
      <c r="C632" s="2"/>
      <c r="D632" s="2"/>
      <c r="E632" s="2"/>
    </row>
    <row r="633" spans="1:5" ht="17.25">
      <c r="A633" s="2"/>
      <c r="B633" s="2"/>
      <c r="C633" s="2"/>
      <c r="D633" s="2"/>
      <c r="E633" s="2"/>
    </row>
    <row r="634" spans="1:5" ht="17.25">
      <c r="A634" s="2"/>
      <c r="B634" s="2"/>
      <c r="C634" s="2"/>
      <c r="D634" s="2"/>
      <c r="E634" s="2"/>
    </row>
    <row r="635" spans="1:5" ht="17.25">
      <c r="A635" s="2"/>
      <c r="B635" s="2"/>
      <c r="C635" s="2"/>
      <c r="D635" s="2"/>
      <c r="E635" s="2"/>
    </row>
    <row r="636" spans="1:5" ht="17.25">
      <c r="A636" s="2"/>
      <c r="B636" s="2"/>
      <c r="C636" s="2"/>
      <c r="D636" s="2"/>
      <c r="E636" s="2"/>
    </row>
    <row r="637" spans="1:5" ht="17.25">
      <c r="A637" s="2"/>
      <c r="B637" s="2"/>
      <c r="C637" s="2"/>
      <c r="D637" s="2"/>
      <c r="E637" s="2"/>
    </row>
    <row r="638" spans="1:5" ht="17.25">
      <c r="A638" s="2"/>
      <c r="B638" s="2"/>
      <c r="C638" s="2"/>
      <c r="D638" s="2"/>
      <c r="E638" s="2"/>
    </row>
    <row r="639" spans="1:5" ht="17.25">
      <c r="A639" s="2"/>
      <c r="B639" s="2"/>
      <c r="C639" s="2"/>
      <c r="D639" s="2"/>
      <c r="E639" s="2"/>
    </row>
    <row r="640" spans="1:5" ht="17.25">
      <c r="A640" s="2"/>
      <c r="B640" s="2"/>
      <c r="C640" s="2"/>
      <c r="D640" s="2"/>
      <c r="E640" s="2"/>
    </row>
    <row r="641" spans="1:5" ht="17.25">
      <c r="A641" s="2"/>
      <c r="B641" s="2"/>
      <c r="C641" s="2"/>
      <c r="D641" s="2"/>
      <c r="E641" s="2"/>
    </row>
    <row r="642" spans="1:5" ht="17.25">
      <c r="A642" s="2"/>
      <c r="B642" s="2"/>
      <c r="C642" s="2"/>
      <c r="D642" s="2"/>
      <c r="E642" s="2"/>
    </row>
    <row r="643" spans="1:5" ht="17.25">
      <c r="A643" s="2"/>
      <c r="B643" s="2"/>
      <c r="C643" s="2"/>
      <c r="D643" s="2"/>
      <c r="E643" s="2"/>
    </row>
    <row r="644" spans="1:5" ht="17.25">
      <c r="A644" s="2"/>
      <c r="B644" s="2"/>
      <c r="C644" s="2"/>
      <c r="D644" s="2"/>
      <c r="E644" s="2"/>
    </row>
    <row r="645" spans="1:5" ht="17.25">
      <c r="A645" s="2"/>
      <c r="B645" s="2"/>
      <c r="C645" s="2"/>
      <c r="D645" s="2"/>
      <c r="E645" s="2"/>
    </row>
    <row r="646" spans="1:5" ht="17.25">
      <c r="A646" s="2"/>
      <c r="B646" s="2"/>
      <c r="C646" s="2"/>
      <c r="D646" s="2"/>
      <c r="E646" s="2"/>
    </row>
    <row r="647" spans="1:5" ht="17.25">
      <c r="A647" s="2"/>
      <c r="B647" s="2"/>
      <c r="C647" s="2"/>
      <c r="D647" s="2"/>
      <c r="E647" s="2"/>
    </row>
    <row r="648" spans="1:5" ht="17.25">
      <c r="A648" s="2"/>
      <c r="B648" s="2"/>
      <c r="C648" s="2"/>
      <c r="D648" s="2"/>
      <c r="E648" s="2"/>
    </row>
    <row r="649" spans="1:5" ht="17.25">
      <c r="A649" s="2"/>
      <c r="B649" s="2"/>
      <c r="C649" s="2"/>
      <c r="D649" s="2"/>
      <c r="E649" s="2"/>
    </row>
    <row r="650" spans="1:5" ht="17.25">
      <c r="A650" s="2"/>
      <c r="B650" s="2"/>
      <c r="C650" s="2"/>
      <c r="D650" s="2"/>
      <c r="E650" s="2"/>
    </row>
    <row r="651" spans="1:5" ht="17.25">
      <c r="A651" s="2"/>
      <c r="B651" s="2"/>
      <c r="C651" s="2"/>
      <c r="D651" s="2"/>
      <c r="E651" s="2"/>
    </row>
    <row r="652" spans="1:5" ht="17.25">
      <c r="A652" s="2"/>
      <c r="B652" s="2"/>
      <c r="C652" s="2"/>
      <c r="D652" s="2"/>
      <c r="E652" s="2"/>
    </row>
  </sheetData>
  <sheetProtection/>
  <mergeCells count="3">
    <mergeCell ref="A3:B3"/>
    <mergeCell ref="A1:E1"/>
    <mergeCell ref="D2:E2"/>
  </mergeCells>
  <conditionalFormatting sqref="B187:B188 B190 D190">
    <cfRule type="expression" priority="26" dxfId="2">
      <formula>$I$4=FALSE</formula>
    </cfRule>
  </conditionalFormatting>
  <conditionalFormatting sqref="D184:D188">
    <cfRule type="expression" priority="4" dxfId="2">
      <formula>$I$4=FALSE</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jordi.capellades</dc:creator>
  <cp:keywords/>
  <dc:description/>
  <cp:lastModifiedBy>OFFICE 1</cp:lastModifiedBy>
  <dcterms:created xsi:type="dcterms:W3CDTF">2016-10-28T06:46:48Z</dcterms:created>
  <dcterms:modified xsi:type="dcterms:W3CDTF">2024-02-26T09:55:20Z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0x01010023CD52B49D15EC45BCF54636A94AF41E</vt:lpwstr>
  </property>
</Properties>
</file>